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workbookProtection workbookAlgorithmName="SHA-512" workbookHashValue="G5Boidsm2kzQ4xzPfMy1do3zWgZMLuzwa8oz0krTLN/AjMI5Z+rsurlEi8M31Zuu4FN7+VlMmCAVIl7JJtnyYg==" workbookSaltValue="Ng8pJKYmvH8YPjfp6zqNHw==" workbookSpinCount="100000" lockStructure="1"/>
  <bookViews>
    <workbookView xWindow="240" yWindow="105" windowWidth="14805" windowHeight="8010"/>
  </bookViews>
  <sheets>
    <sheet name="Entry Form" sheetId="1" r:id="rId1"/>
    <sheet name="List" sheetId="5" state="hidden" r:id="rId2"/>
    <sheet name="Receipt" sheetId="2" r:id="rId3"/>
    <sheet name="Receipt-ICR Copy" sheetId="8" state="hidden" r:id="rId4"/>
    <sheet name="Drops" sheetId="4" state="hidden" r:id="rId5"/>
    <sheet name="IE Sheet" sheetId="3" state="hidden" r:id="rId6"/>
    <sheet name="Debate Sheet" sheetId="6" state="hidden" r:id="rId7"/>
    <sheet name="Tab Sheet" sheetId="7" state="hidden" r:id="rId8"/>
  </sheets>
  <definedNames>
    <definedName name="_xlnm.Print_Area" localSheetId="6">'Debate Sheet'!$A$1:$V$42</definedName>
    <definedName name="_xlnm.Print_Area" localSheetId="4">Drops!$A$1:$O$41</definedName>
    <definedName name="_xlnm.Print_Area" localSheetId="0">'Entry Form'!$A$1:$AB$86</definedName>
    <definedName name="_xlnm.Print_Area" localSheetId="5">'IE Sheet'!$A$1:$V$54</definedName>
    <definedName name="_xlnm.Print_Area" localSheetId="2">Receipt!$A$1:$O$35</definedName>
    <definedName name="_xlnm.Print_Area" localSheetId="3">'Receipt-ICR Copy'!$A$1:$O$35</definedName>
    <definedName name="_xlnm.Print_Area" localSheetId="7">'Tab Sheet'!$A$1:$Z$41</definedName>
    <definedName name="SchoolCode">List!$F$3</definedName>
  </definedNames>
  <calcPr calcId="152511"/>
</workbook>
</file>

<file path=xl/calcChain.xml><?xml version="1.0" encoding="utf-8"?>
<calcChain xmlns="http://schemas.openxmlformats.org/spreadsheetml/2006/main">
  <c r="G29" i="8" l="1"/>
  <c r="M29" i="8" s="1"/>
  <c r="G28" i="8"/>
  <c r="M28" i="8" s="1"/>
  <c r="G24" i="8"/>
  <c r="M24" i="8" s="1"/>
  <c r="G23" i="8"/>
  <c r="M23" i="8" s="1"/>
  <c r="A3" i="8"/>
  <c r="X1" i="7"/>
  <c r="D1" i="7" l="1"/>
  <c r="AB76" i="5" l="1"/>
  <c r="AB77" i="5"/>
  <c r="AB59" i="5"/>
  <c r="AB60" i="5"/>
  <c r="AB61" i="5"/>
  <c r="AB62" i="5"/>
  <c r="O39" i="6" l="1"/>
  <c r="N39" i="6"/>
  <c r="M39" i="6"/>
  <c r="L39" i="6"/>
  <c r="G39" i="6"/>
  <c r="O38" i="6"/>
  <c r="N38" i="6"/>
  <c r="M38" i="6"/>
  <c r="L38" i="6"/>
  <c r="G38" i="6"/>
  <c r="O37" i="6"/>
  <c r="N37" i="6"/>
  <c r="M37" i="6"/>
  <c r="L37" i="6"/>
  <c r="G37" i="6"/>
  <c r="O36" i="6"/>
  <c r="N36" i="6"/>
  <c r="M36" i="6"/>
  <c r="L36" i="6"/>
  <c r="G36" i="6"/>
  <c r="O35" i="6"/>
  <c r="N35" i="6"/>
  <c r="M35" i="6"/>
  <c r="L35" i="6"/>
  <c r="G35" i="6"/>
  <c r="O34" i="6"/>
  <c r="N34" i="6"/>
  <c r="M34" i="6"/>
  <c r="L34" i="6"/>
  <c r="G34" i="6"/>
  <c r="O33" i="6"/>
  <c r="N33" i="6"/>
  <c r="M33" i="6"/>
  <c r="L33" i="6"/>
  <c r="G33" i="6"/>
  <c r="O32" i="6"/>
  <c r="N32" i="6"/>
  <c r="M32" i="6"/>
  <c r="L32" i="6"/>
  <c r="G32" i="6"/>
  <c r="O31" i="6"/>
  <c r="N31" i="6"/>
  <c r="M31" i="6"/>
  <c r="L31" i="6"/>
  <c r="G31" i="6"/>
  <c r="O30" i="6"/>
  <c r="N30" i="6"/>
  <c r="M30" i="6"/>
  <c r="L30" i="6"/>
  <c r="G30" i="6"/>
  <c r="O29" i="6"/>
  <c r="N29" i="6"/>
  <c r="M29" i="6"/>
  <c r="L29" i="6"/>
  <c r="G29" i="6"/>
  <c r="O28" i="6"/>
  <c r="N28" i="6"/>
  <c r="M28" i="6"/>
  <c r="L28" i="6"/>
  <c r="G28" i="6"/>
  <c r="B3" i="6"/>
  <c r="L40" i="6" l="1"/>
  <c r="M40" i="6"/>
  <c r="N40" i="6"/>
  <c r="N40" i="3" l="1"/>
  <c r="N41" i="3"/>
  <c r="N42" i="3"/>
  <c r="N43" i="3"/>
  <c r="N44" i="3"/>
  <c r="N45" i="3"/>
  <c r="N46" i="3"/>
  <c r="N47" i="3"/>
  <c r="N48" i="3"/>
  <c r="N49" i="3"/>
  <c r="N50" i="3"/>
  <c r="K40" i="3"/>
  <c r="L40" i="3"/>
  <c r="M40" i="3"/>
  <c r="K41" i="3"/>
  <c r="L41" i="3"/>
  <c r="M41" i="3"/>
  <c r="K42" i="3"/>
  <c r="L42" i="3"/>
  <c r="M42" i="3"/>
  <c r="K43" i="3"/>
  <c r="L43" i="3"/>
  <c r="M43" i="3"/>
  <c r="K44" i="3"/>
  <c r="L44" i="3"/>
  <c r="M44" i="3"/>
  <c r="K45" i="3"/>
  <c r="L45" i="3"/>
  <c r="M45" i="3"/>
  <c r="K46" i="3"/>
  <c r="L46" i="3"/>
  <c r="M46" i="3"/>
  <c r="K47" i="3"/>
  <c r="L47" i="3"/>
  <c r="M47" i="3"/>
  <c r="K48" i="3"/>
  <c r="L48" i="3"/>
  <c r="M48" i="3"/>
  <c r="K49" i="3"/>
  <c r="L49" i="3"/>
  <c r="M49" i="3"/>
  <c r="K50" i="3"/>
  <c r="L50" i="3"/>
  <c r="M50" i="3"/>
  <c r="F40" i="3"/>
  <c r="F41" i="3"/>
  <c r="F42" i="3"/>
  <c r="F43" i="3"/>
  <c r="F44" i="3"/>
  <c r="F45" i="3"/>
  <c r="F46" i="3"/>
  <c r="F47" i="3"/>
  <c r="F48" i="3"/>
  <c r="F49" i="3"/>
  <c r="F50" i="3"/>
  <c r="N39" i="3"/>
  <c r="L39" i="3"/>
  <c r="M39" i="3"/>
  <c r="K39" i="3"/>
  <c r="F39" i="3"/>
  <c r="B3" i="3"/>
  <c r="A25" i="3"/>
  <c r="A26" i="3"/>
  <c r="A27" i="3"/>
  <c r="A28" i="3"/>
  <c r="A29" i="3"/>
  <c r="A30" i="3"/>
  <c r="A31" i="3"/>
  <c r="A32" i="3"/>
  <c r="A33" i="3"/>
  <c r="A34" i="3"/>
  <c r="R25" i="3"/>
  <c r="R26" i="3"/>
  <c r="R27" i="3"/>
  <c r="R28" i="3"/>
  <c r="R29" i="3"/>
  <c r="R30" i="3"/>
  <c r="R31" i="3"/>
  <c r="R32" i="3"/>
  <c r="R33" i="3"/>
  <c r="R34" i="3"/>
  <c r="B25" i="3"/>
  <c r="C25" i="3"/>
  <c r="D25" i="3"/>
  <c r="E25" i="3"/>
  <c r="F25" i="3"/>
  <c r="G25" i="3"/>
  <c r="H25" i="3"/>
  <c r="I25" i="3"/>
  <c r="J25" i="3"/>
  <c r="K25" i="3"/>
  <c r="L25" i="3"/>
  <c r="M25" i="3"/>
  <c r="N25" i="3"/>
  <c r="O25" i="3"/>
  <c r="P25" i="3"/>
  <c r="Q25" i="3"/>
  <c r="B26" i="3"/>
  <c r="C26" i="3"/>
  <c r="D26" i="3"/>
  <c r="E26" i="3"/>
  <c r="F26" i="3"/>
  <c r="G26" i="3"/>
  <c r="H26" i="3"/>
  <c r="I26" i="3"/>
  <c r="J26" i="3"/>
  <c r="K26" i="3"/>
  <c r="L26" i="3"/>
  <c r="M26" i="3"/>
  <c r="Q26" i="3"/>
  <c r="B27" i="3"/>
  <c r="C27" i="3"/>
  <c r="D27" i="3"/>
  <c r="E27" i="3"/>
  <c r="F27" i="3"/>
  <c r="G27" i="3"/>
  <c r="H27" i="3"/>
  <c r="I27" i="3"/>
  <c r="J27" i="3"/>
  <c r="K27" i="3"/>
  <c r="L27" i="3"/>
  <c r="M27" i="3"/>
  <c r="Q27" i="3"/>
  <c r="B28" i="3"/>
  <c r="C28" i="3"/>
  <c r="D28" i="3"/>
  <c r="E28" i="3"/>
  <c r="F28" i="3"/>
  <c r="G28" i="3"/>
  <c r="H28" i="3"/>
  <c r="I28" i="3"/>
  <c r="J28" i="3"/>
  <c r="K28" i="3"/>
  <c r="L28" i="3"/>
  <c r="M28" i="3"/>
  <c r="Q28" i="3"/>
  <c r="B29" i="3"/>
  <c r="C29" i="3"/>
  <c r="D29" i="3"/>
  <c r="E29" i="3"/>
  <c r="F29" i="3"/>
  <c r="G29" i="3"/>
  <c r="H29" i="3"/>
  <c r="I29" i="3"/>
  <c r="J29" i="3"/>
  <c r="K29" i="3"/>
  <c r="L29" i="3"/>
  <c r="M29" i="3"/>
  <c r="N29" i="3"/>
  <c r="O29" i="3"/>
  <c r="P29" i="3"/>
  <c r="Q29" i="3"/>
  <c r="B30" i="3"/>
  <c r="C30" i="3"/>
  <c r="D30" i="3"/>
  <c r="E30" i="3"/>
  <c r="F30" i="3"/>
  <c r="G30" i="3"/>
  <c r="H30" i="3"/>
  <c r="I30" i="3"/>
  <c r="J30" i="3"/>
  <c r="K30" i="3"/>
  <c r="L30" i="3"/>
  <c r="M30" i="3"/>
  <c r="N30" i="3"/>
  <c r="O30" i="3"/>
  <c r="P30" i="3"/>
  <c r="Q30" i="3"/>
  <c r="B31" i="3"/>
  <c r="C31" i="3"/>
  <c r="D31" i="3"/>
  <c r="E31" i="3"/>
  <c r="F31" i="3"/>
  <c r="G31" i="3"/>
  <c r="H31" i="3"/>
  <c r="I31" i="3"/>
  <c r="J31" i="3"/>
  <c r="K31" i="3"/>
  <c r="L31" i="3"/>
  <c r="M31" i="3"/>
  <c r="N31" i="3"/>
  <c r="O31" i="3"/>
  <c r="P31" i="3"/>
  <c r="Q31" i="3"/>
  <c r="B32" i="3"/>
  <c r="C32" i="3"/>
  <c r="D32" i="3"/>
  <c r="E32" i="3"/>
  <c r="F32" i="3"/>
  <c r="G32" i="3"/>
  <c r="H32" i="3"/>
  <c r="I32" i="3"/>
  <c r="J32" i="3"/>
  <c r="K32" i="3"/>
  <c r="L32" i="3"/>
  <c r="M32" i="3"/>
  <c r="N32" i="3"/>
  <c r="O32" i="3"/>
  <c r="P32" i="3"/>
  <c r="Q32" i="3"/>
  <c r="B33" i="3"/>
  <c r="C33" i="3"/>
  <c r="D33" i="3"/>
  <c r="E33" i="3"/>
  <c r="F33" i="3"/>
  <c r="G33" i="3"/>
  <c r="H33" i="3"/>
  <c r="I33" i="3"/>
  <c r="J33" i="3"/>
  <c r="K33" i="3"/>
  <c r="L33" i="3"/>
  <c r="M33" i="3"/>
  <c r="N33" i="3"/>
  <c r="O33" i="3"/>
  <c r="B34" i="3"/>
  <c r="C34" i="3"/>
  <c r="D34" i="3"/>
  <c r="E34" i="3"/>
  <c r="F34" i="3"/>
  <c r="G34" i="3"/>
  <c r="H34" i="3"/>
  <c r="I34" i="3"/>
  <c r="J34" i="3"/>
  <c r="K34" i="3"/>
  <c r="L34" i="3"/>
  <c r="M34" i="3"/>
  <c r="N34" i="3"/>
  <c r="O34" i="3"/>
  <c r="D97" i="5"/>
  <c r="C97" i="5" s="1"/>
  <c r="D105" i="5"/>
  <c r="C105" i="5" s="1"/>
  <c r="W81" i="5"/>
  <c r="W83" i="5"/>
  <c r="W85" i="5"/>
  <c r="W87" i="5"/>
  <c r="W89" i="5"/>
  <c r="W91" i="5"/>
  <c r="W93" i="5"/>
  <c r="W95" i="5"/>
  <c r="W97" i="5"/>
  <c r="W99" i="5"/>
  <c r="W101" i="5"/>
  <c r="W103" i="5"/>
  <c r="W105" i="5"/>
  <c r="W107" i="5"/>
  <c r="W79" i="5"/>
  <c r="E79" i="5"/>
  <c r="P9" i="6" s="1"/>
  <c r="E81" i="5"/>
  <c r="P10" i="6" s="1"/>
  <c r="E83" i="5"/>
  <c r="P11" i="6" s="1"/>
  <c r="E85" i="5"/>
  <c r="P12" i="6" s="1"/>
  <c r="E87" i="5"/>
  <c r="P13" i="6" s="1"/>
  <c r="E89" i="5"/>
  <c r="P14" i="6" s="1"/>
  <c r="E91" i="5"/>
  <c r="P15" i="6" s="1"/>
  <c r="E93" i="5"/>
  <c r="P16" i="6" s="1"/>
  <c r="E95" i="5"/>
  <c r="E97" i="5"/>
  <c r="P18" i="6" s="1"/>
  <c r="E99" i="5"/>
  <c r="E101" i="5"/>
  <c r="E103" i="5"/>
  <c r="E105" i="5"/>
  <c r="P22" i="6" s="1"/>
  <c r="E107" i="5"/>
  <c r="E78" i="5"/>
  <c r="K9" i="6" s="1"/>
  <c r="W80" i="5"/>
  <c r="W82" i="5"/>
  <c r="W84" i="5"/>
  <c r="W86" i="5"/>
  <c r="W88" i="5"/>
  <c r="W90" i="5"/>
  <c r="W92" i="5"/>
  <c r="W94" i="5"/>
  <c r="W96" i="5"/>
  <c r="W98" i="5"/>
  <c r="W100" i="5"/>
  <c r="W102" i="5"/>
  <c r="W104" i="5"/>
  <c r="W106" i="5"/>
  <c r="W78" i="5"/>
  <c r="E80" i="5"/>
  <c r="K10" i="6" s="1"/>
  <c r="E82" i="5"/>
  <c r="K11" i="6" s="1"/>
  <c r="E84" i="5"/>
  <c r="K12" i="6" s="1"/>
  <c r="E86" i="5"/>
  <c r="K13" i="6" s="1"/>
  <c r="E88" i="5"/>
  <c r="K14" i="6" s="1"/>
  <c r="E90" i="5"/>
  <c r="K15" i="6" s="1"/>
  <c r="E92" i="5"/>
  <c r="K16" i="6" s="1"/>
  <c r="E94" i="5"/>
  <c r="K17" i="6" s="1"/>
  <c r="E96" i="5"/>
  <c r="K18" i="6" s="1"/>
  <c r="E98" i="5"/>
  <c r="K19" i="6" s="1"/>
  <c r="E100" i="5"/>
  <c r="K20" i="6" s="1"/>
  <c r="E102" i="5"/>
  <c r="K21" i="6" s="1"/>
  <c r="E104" i="5"/>
  <c r="K22" i="6" s="1"/>
  <c r="E106" i="5"/>
  <c r="K23" i="6" s="1"/>
  <c r="E63" i="5"/>
  <c r="AA64" i="5"/>
  <c r="AA65" i="5"/>
  <c r="AA66" i="5"/>
  <c r="AA67" i="5"/>
  <c r="AA68" i="5"/>
  <c r="AA69" i="5"/>
  <c r="AA70" i="5"/>
  <c r="AA71" i="5"/>
  <c r="AA72" i="5"/>
  <c r="AA73" i="5"/>
  <c r="AA74" i="5"/>
  <c r="AA75" i="5"/>
  <c r="AA76" i="5"/>
  <c r="AA77" i="5"/>
  <c r="AA63" i="5"/>
  <c r="Y48" i="5"/>
  <c r="E64" i="5"/>
  <c r="E65" i="5"/>
  <c r="E66" i="5"/>
  <c r="E67" i="5"/>
  <c r="E68" i="5"/>
  <c r="E69" i="5"/>
  <c r="E70" i="5"/>
  <c r="E71" i="5"/>
  <c r="E72" i="5"/>
  <c r="E73" i="5"/>
  <c r="E74" i="5"/>
  <c r="E75" i="5"/>
  <c r="E76" i="5"/>
  <c r="D76" i="5" s="1"/>
  <c r="Z76" i="5" s="1"/>
  <c r="E77" i="5"/>
  <c r="D77" i="5" s="1"/>
  <c r="C77" i="5" s="1"/>
  <c r="E48" i="5"/>
  <c r="Y49" i="5"/>
  <c r="Y50" i="5"/>
  <c r="Y51" i="5"/>
  <c r="Y52" i="5"/>
  <c r="Y53" i="5"/>
  <c r="Y54" i="5"/>
  <c r="Y55" i="5"/>
  <c r="Y56" i="5"/>
  <c r="Y57" i="5"/>
  <c r="Y58" i="5"/>
  <c r="Y59" i="5"/>
  <c r="Y60" i="5"/>
  <c r="Y61" i="5"/>
  <c r="Y62" i="5"/>
  <c r="E49" i="5"/>
  <c r="E50" i="5"/>
  <c r="E51" i="5"/>
  <c r="E52" i="5"/>
  <c r="E53" i="5"/>
  <c r="E54" i="5"/>
  <c r="E55" i="5"/>
  <c r="E56" i="5"/>
  <c r="E57" i="5"/>
  <c r="E58" i="5"/>
  <c r="E59" i="5"/>
  <c r="D59" i="5" s="1"/>
  <c r="C59" i="5" s="1"/>
  <c r="E60" i="5"/>
  <c r="D60" i="5" s="1"/>
  <c r="X60" i="5" s="1"/>
  <c r="E61" i="5"/>
  <c r="D61" i="5" s="1"/>
  <c r="C61" i="5" s="1"/>
  <c r="E62" i="5"/>
  <c r="D62" i="5" s="1"/>
  <c r="X62" i="5" s="1"/>
  <c r="E8" i="5"/>
  <c r="B10" i="3" s="1"/>
  <c r="D57" i="5" l="1"/>
  <c r="X57" i="5" s="1"/>
  <c r="AB57" i="5"/>
  <c r="D70" i="5"/>
  <c r="C70" i="5" s="1"/>
  <c r="AB70" i="5"/>
  <c r="D75" i="5"/>
  <c r="C75" i="5" s="1"/>
  <c r="AB75" i="5"/>
  <c r="D73" i="5"/>
  <c r="C73" i="5" s="1"/>
  <c r="AB73" i="5"/>
  <c r="D72" i="5"/>
  <c r="Z72" i="5" s="1"/>
  <c r="AB72" i="5"/>
  <c r="D71" i="5"/>
  <c r="Z71" i="5" s="1"/>
  <c r="AB71" i="5"/>
  <c r="D8" i="5"/>
  <c r="D107" i="5"/>
  <c r="V107" i="5" s="1"/>
  <c r="P23" i="6"/>
  <c r="D103" i="5"/>
  <c r="V103" i="5" s="1"/>
  <c r="P21" i="6"/>
  <c r="D101" i="5"/>
  <c r="C101" i="5" s="1"/>
  <c r="P20" i="6"/>
  <c r="D99" i="5"/>
  <c r="V99" i="5" s="1"/>
  <c r="P19" i="6"/>
  <c r="D95" i="5"/>
  <c r="C95" i="5" s="1"/>
  <c r="P17" i="6"/>
  <c r="D68" i="5"/>
  <c r="Z68" i="5" s="1"/>
  <c r="AB68" i="5"/>
  <c r="D56" i="5"/>
  <c r="C56" i="5" s="1"/>
  <c r="AB56" i="5"/>
  <c r="M51" i="3"/>
  <c r="L51" i="3"/>
  <c r="K51" i="3"/>
  <c r="D66" i="5"/>
  <c r="D55" i="5"/>
  <c r="V105" i="5"/>
  <c r="V97" i="5"/>
  <c r="C76" i="5"/>
  <c r="Z77" i="5"/>
  <c r="Z70" i="5"/>
  <c r="X59" i="5"/>
  <c r="C60" i="5"/>
  <c r="C62" i="5"/>
  <c r="X61" i="5"/>
  <c r="C57" i="5" l="1"/>
  <c r="Z73" i="5"/>
  <c r="C71" i="5"/>
  <c r="C72" i="5"/>
  <c r="Z75" i="5"/>
  <c r="D58" i="5"/>
  <c r="C58" i="5" s="1"/>
  <c r="C99" i="5"/>
  <c r="C103" i="5"/>
  <c r="C107" i="5"/>
  <c r="V95" i="5"/>
  <c r="V101" i="5"/>
  <c r="C68" i="5"/>
  <c r="X56" i="5"/>
  <c r="Z66" i="5"/>
  <c r="C66" i="5"/>
  <c r="AB66" i="5"/>
  <c r="X55" i="5"/>
  <c r="C55" i="5"/>
  <c r="E10" i="5"/>
  <c r="B12" i="3" s="1"/>
  <c r="U9" i="5"/>
  <c r="R11" i="3" s="1"/>
  <c r="U10" i="5"/>
  <c r="R12" i="3" s="1"/>
  <c r="U11" i="5"/>
  <c r="R13" i="3" s="1"/>
  <c r="U12" i="5"/>
  <c r="R14" i="3" s="1"/>
  <c r="U13" i="5"/>
  <c r="R15" i="3" s="1"/>
  <c r="U14" i="5"/>
  <c r="R16" i="3" s="1"/>
  <c r="U15" i="5"/>
  <c r="R17" i="3" s="1"/>
  <c r="U16" i="5"/>
  <c r="R18" i="3" s="1"/>
  <c r="U17" i="5"/>
  <c r="R19" i="3" s="1"/>
  <c r="U18" i="5"/>
  <c r="R20" i="3" s="1"/>
  <c r="U19" i="5"/>
  <c r="R21" i="3" s="1"/>
  <c r="U20" i="5"/>
  <c r="R22" i="3" s="1"/>
  <c r="U21" i="5"/>
  <c r="R23" i="3" s="1"/>
  <c r="U22" i="5"/>
  <c r="R24" i="3" s="1"/>
  <c r="U23" i="5"/>
  <c r="U24" i="5"/>
  <c r="U25" i="5"/>
  <c r="U26" i="5"/>
  <c r="U27" i="5"/>
  <c r="U28" i="5"/>
  <c r="U29" i="5"/>
  <c r="U30" i="5"/>
  <c r="U31" i="5"/>
  <c r="U32" i="5"/>
  <c r="U8" i="5"/>
  <c r="R10" i="3" s="1"/>
  <c r="AB58" i="5" l="1"/>
  <c r="X58" i="5"/>
  <c r="AB55" i="5"/>
  <c r="C8" i="5"/>
  <c r="A10" i="3" s="1"/>
  <c r="D10" i="5"/>
  <c r="C10" i="5" s="1"/>
  <c r="A12" i="3" s="1"/>
  <c r="F9" i="5"/>
  <c r="C11" i="3" s="1"/>
  <c r="G9" i="5"/>
  <c r="D11" i="3" s="1"/>
  <c r="H9" i="5"/>
  <c r="E11" i="3" s="1"/>
  <c r="I9" i="5"/>
  <c r="F11" i="3" s="1"/>
  <c r="J9" i="5"/>
  <c r="G11" i="3" s="1"/>
  <c r="K9" i="5"/>
  <c r="H11" i="3" s="1"/>
  <c r="L9" i="5"/>
  <c r="I11" i="3" s="1"/>
  <c r="M9" i="5"/>
  <c r="J11" i="3" s="1"/>
  <c r="N9" i="5"/>
  <c r="K11" i="3" s="1"/>
  <c r="O9" i="5"/>
  <c r="L11" i="3" s="1"/>
  <c r="P9" i="5"/>
  <c r="M11" i="3" s="1"/>
  <c r="Q9" i="5"/>
  <c r="N11" i="3" s="1"/>
  <c r="R9" i="5"/>
  <c r="O11" i="3" s="1"/>
  <c r="S9" i="5"/>
  <c r="P11" i="3" s="1"/>
  <c r="T9" i="5"/>
  <c r="Q11" i="3" s="1"/>
  <c r="F10" i="5"/>
  <c r="C12" i="3" s="1"/>
  <c r="G10" i="5"/>
  <c r="D12" i="3" s="1"/>
  <c r="H10" i="5"/>
  <c r="E12" i="3" s="1"/>
  <c r="I10" i="5"/>
  <c r="F12" i="3" s="1"/>
  <c r="J10" i="5"/>
  <c r="G12" i="3" s="1"/>
  <c r="K10" i="5"/>
  <c r="H12" i="3" s="1"/>
  <c r="L10" i="5"/>
  <c r="I12" i="3" s="1"/>
  <c r="M10" i="5"/>
  <c r="J12" i="3" s="1"/>
  <c r="N10" i="5"/>
  <c r="K12" i="3" s="1"/>
  <c r="O10" i="5"/>
  <c r="L12" i="3" s="1"/>
  <c r="P10" i="5"/>
  <c r="M12" i="3" s="1"/>
  <c r="Q10" i="5"/>
  <c r="N12" i="3" s="1"/>
  <c r="R10" i="5"/>
  <c r="O12" i="3" s="1"/>
  <c r="S10" i="5"/>
  <c r="P12" i="3" s="1"/>
  <c r="T10" i="5"/>
  <c r="Q12" i="3" s="1"/>
  <c r="F11" i="5"/>
  <c r="C13" i="3" s="1"/>
  <c r="G11" i="5"/>
  <c r="D13" i="3" s="1"/>
  <c r="H11" i="5"/>
  <c r="E13" i="3" s="1"/>
  <c r="I11" i="5"/>
  <c r="F13" i="3" s="1"/>
  <c r="J11" i="5"/>
  <c r="G13" i="3" s="1"/>
  <c r="K11" i="5"/>
  <c r="H13" i="3" s="1"/>
  <c r="L11" i="5"/>
  <c r="I13" i="3" s="1"/>
  <c r="M11" i="5"/>
  <c r="J13" i="3" s="1"/>
  <c r="N11" i="5"/>
  <c r="K13" i="3" s="1"/>
  <c r="O11" i="5"/>
  <c r="L13" i="3" s="1"/>
  <c r="P11" i="5"/>
  <c r="M13" i="3" s="1"/>
  <c r="Q11" i="5"/>
  <c r="N13" i="3" s="1"/>
  <c r="R11" i="5"/>
  <c r="O13" i="3" s="1"/>
  <c r="S11" i="5"/>
  <c r="P13" i="3" s="1"/>
  <c r="T11" i="5"/>
  <c r="Q13" i="3" s="1"/>
  <c r="F12" i="5"/>
  <c r="C14" i="3" s="1"/>
  <c r="G12" i="5"/>
  <c r="D14" i="3" s="1"/>
  <c r="H12" i="5"/>
  <c r="E14" i="3" s="1"/>
  <c r="I12" i="5"/>
  <c r="F14" i="3" s="1"/>
  <c r="J12" i="5"/>
  <c r="G14" i="3" s="1"/>
  <c r="K12" i="5"/>
  <c r="H14" i="3" s="1"/>
  <c r="L12" i="5"/>
  <c r="I14" i="3" s="1"/>
  <c r="M12" i="5"/>
  <c r="J14" i="3" s="1"/>
  <c r="N12" i="5"/>
  <c r="K14" i="3" s="1"/>
  <c r="O12" i="5"/>
  <c r="L14" i="3" s="1"/>
  <c r="P12" i="5"/>
  <c r="M14" i="3" s="1"/>
  <c r="Q12" i="5"/>
  <c r="N14" i="3" s="1"/>
  <c r="R12" i="5"/>
  <c r="O14" i="3" s="1"/>
  <c r="S12" i="5"/>
  <c r="P14" i="3" s="1"/>
  <c r="T12" i="5"/>
  <c r="Q14" i="3" s="1"/>
  <c r="F13" i="5"/>
  <c r="C15" i="3" s="1"/>
  <c r="G13" i="5"/>
  <c r="D15" i="3" s="1"/>
  <c r="H13" i="5"/>
  <c r="E15" i="3" s="1"/>
  <c r="I13" i="5"/>
  <c r="F15" i="3" s="1"/>
  <c r="J13" i="5"/>
  <c r="G15" i="3" s="1"/>
  <c r="K13" i="5"/>
  <c r="H15" i="3" s="1"/>
  <c r="L13" i="5"/>
  <c r="I15" i="3" s="1"/>
  <c r="M13" i="5"/>
  <c r="J15" i="3" s="1"/>
  <c r="N13" i="5"/>
  <c r="K15" i="3" s="1"/>
  <c r="O13" i="5"/>
  <c r="L15" i="3" s="1"/>
  <c r="P13" i="5"/>
  <c r="M15" i="3" s="1"/>
  <c r="Q13" i="5"/>
  <c r="N15" i="3" s="1"/>
  <c r="R13" i="5"/>
  <c r="O15" i="3" s="1"/>
  <c r="S13" i="5"/>
  <c r="P15" i="3" s="1"/>
  <c r="T13" i="5"/>
  <c r="Q15" i="3" s="1"/>
  <c r="F14" i="5"/>
  <c r="C16" i="3" s="1"/>
  <c r="G14" i="5"/>
  <c r="D16" i="3" s="1"/>
  <c r="H14" i="5"/>
  <c r="E16" i="3" s="1"/>
  <c r="I14" i="5"/>
  <c r="F16" i="3" s="1"/>
  <c r="J14" i="5"/>
  <c r="G16" i="3" s="1"/>
  <c r="K14" i="5"/>
  <c r="H16" i="3" s="1"/>
  <c r="L14" i="5"/>
  <c r="I16" i="3" s="1"/>
  <c r="M14" i="5"/>
  <c r="J16" i="3" s="1"/>
  <c r="N14" i="5"/>
  <c r="K16" i="3" s="1"/>
  <c r="O14" i="5"/>
  <c r="L16" i="3" s="1"/>
  <c r="P14" i="5"/>
  <c r="M16" i="3" s="1"/>
  <c r="Q14" i="5"/>
  <c r="N16" i="3" s="1"/>
  <c r="R14" i="5"/>
  <c r="O16" i="3" s="1"/>
  <c r="S14" i="5"/>
  <c r="P16" i="3" s="1"/>
  <c r="T14" i="5"/>
  <c r="Q16" i="3" s="1"/>
  <c r="F15" i="5"/>
  <c r="C17" i="3" s="1"/>
  <c r="G15" i="5"/>
  <c r="D17" i="3" s="1"/>
  <c r="H15" i="5"/>
  <c r="E17" i="3" s="1"/>
  <c r="I15" i="5"/>
  <c r="F17" i="3" s="1"/>
  <c r="J15" i="5"/>
  <c r="G17" i="3" s="1"/>
  <c r="K15" i="5"/>
  <c r="H17" i="3" s="1"/>
  <c r="L15" i="5"/>
  <c r="I17" i="3" s="1"/>
  <c r="M15" i="5"/>
  <c r="J17" i="3" s="1"/>
  <c r="N15" i="5"/>
  <c r="K17" i="3" s="1"/>
  <c r="O15" i="5"/>
  <c r="L17" i="3" s="1"/>
  <c r="P15" i="5"/>
  <c r="M17" i="3" s="1"/>
  <c r="Q15" i="5"/>
  <c r="N17" i="3" s="1"/>
  <c r="R15" i="5"/>
  <c r="O17" i="3" s="1"/>
  <c r="S15" i="5"/>
  <c r="P17" i="3" s="1"/>
  <c r="T15" i="5"/>
  <c r="Q17" i="3" s="1"/>
  <c r="F16" i="5"/>
  <c r="C18" i="3" s="1"/>
  <c r="G16" i="5"/>
  <c r="D18" i="3" s="1"/>
  <c r="H16" i="5"/>
  <c r="E18" i="3" s="1"/>
  <c r="I16" i="5"/>
  <c r="F18" i="3" s="1"/>
  <c r="J16" i="5"/>
  <c r="G18" i="3" s="1"/>
  <c r="K16" i="5"/>
  <c r="H18" i="3" s="1"/>
  <c r="L16" i="5"/>
  <c r="I18" i="3" s="1"/>
  <c r="M16" i="5"/>
  <c r="J18" i="3" s="1"/>
  <c r="N16" i="5"/>
  <c r="K18" i="3" s="1"/>
  <c r="O16" i="5"/>
  <c r="L18" i="3" s="1"/>
  <c r="P16" i="5"/>
  <c r="M18" i="3" s="1"/>
  <c r="Q16" i="5"/>
  <c r="N18" i="3" s="1"/>
  <c r="R16" i="5"/>
  <c r="O18" i="3" s="1"/>
  <c r="S16" i="5"/>
  <c r="P18" i="3" s="1"/>
  <c r="T16" i="5"/>
  <c r="Q18" i="3" s="1"/>
  <c r="F17" i="5"/>
  <c r="C19" i="3" s="1"/>
  <c r="G17" i="5"/>
  <c r="D19" i="3" s="1"/>
  <c r="H17" i="5"/>
  <c r="E19" i="3" s="1"/>
  <c r="I17" i="5"/>
  <c r="F19" i="3" s="1"/>
  <c r="J17" i="5"/>
  <c r="G19" i="3" s="1"/>
  <c r="K17" i="5"/>
  <c r="H19" i="3" s="1"/>
  <c r="L17" i="5"/>
  <c r="I19" i="3" s="1"/>
  <c r="M17" i="5"/>
  <c r="J19" i="3" s="1"/>
  <c r="N17" i="5"/>
  <c r="K19" i="3" s="1"/>
  <c r="O17" i="5"/>
  <c r="L19" i="3" s="1"/>
  <c r="P17" i="5"/>
  <c r="M19" i="3" s="1"/>
  <c r="Q17" i="5"/>
  <c r="N19" i="3" s="1"/>
  <c r="R17" i="5"/>
  <c r="O19" i="3" s="1"/>
  <c r="S17" i="5"/>
  <c r="P19" i="3" s="1"/>
  <c r="T17" i="5"/>
  <c r="Q19" i="3" s="1"/>
  <c r="F18" i="5"/>
  <c r="C20" i="3" s="1"/>
  <c r="G18" i="5"/>
  <c r="H18" i="5"/>
  <c r="E20" i="3" s="1"/>
  <c r="I18" i="5"/>
  <c r="F20" i="3" s="1"/>
  <c r="J18" i="5"/>
  <c r="K18" i="5"/>
  <c r="L18" i="5"/>
  <c r="M18" i="5"/>
  <c r="N18" i="5"/>
  <c r="O18" i="5"/>
  <c r="P18" i="5"/>
  <c r="Q18" i="5"/>
  <c r="R18" i="5"/>
  <c r="S18" i="5"/>
  <c r="P20" i="3" s="1"/>
  <c r="T18" i="5"/>
  <c r="Q20" i="3" s="1"/>
  <c r="F19" i="5"/>
  <c r="C21" i="3" s="1"/>
  <c r="G19" i="5"/>
  <c r="D21" i="3" s="1"/>
  <c r="H19" i="5"/>
  <c r="E21" i="3" s="1"/>
  <c r="I19" i="5"/>
  <c r="F21" i="3" s="1"/>
  <c r="J19" i="5"/>
  <c r="G21" i="3" s="1"/>
  <c r="K19" i="5"/>
  <c r="H21" i="3" s="1"/>
  <c r="L19" i="5"/>
  <c r="I21" i="3" s="1"/>
  <c r="M19" i="5"/>
  <c r="J21" i="3" s="1"/>
  <c r="N19" i="5"/>
  <c r="K21" i="3" s="1"/>
  <c r="O19" i="5"/>
  <c r="L21" i="3" s="1"/>
  <c r="P19" i="5"/>
  <c r="M21" i="3" s="1"/>
  <c r="Q19" i="5"/>
  <c r="N21" i="3" s="1"/>
  <c r="R19" i="5"/>
  <c r="O21" i="3" s="1"/>
  <c r="S19" i="5"/>
  <c r="P21" i="3" s="1"/>
  <c r="T19" i="5"/>
  <c r="Q21" i="3" s="1"/>
  <c r="F20" i="5"/>
  <c r="C22" i="3" s="1"/>
  <c r="G20" i="5"/>
  <c r="D22" i="3" s="1"/>
  <c r="H20" i="5"/>
  <c r="E22" i="3" s="1"/>
  <c r="I20" i="5"/>
  <c r="F22" i="3" s="1"/>
  <c r="J20" i="5"/>
  <c r="G22" i="3" s="1"/>
  <c r="K20" i="5"/>
  <c r="H22" i="3" s="1"/>
  <c r="L20" i="5"/>
  <c r="I22" i="3" s="1"/>
  <c r="M20" i="5"/>
  <c r="J22" i="3" s="1"/>
  <c r="N20" i="5"/>
  <c r="K22" i="3" s="1"/>
  <c r="O20" i="5"/>
  <c r="L22" i="3" s="1"/>
  <c r="P20" i="5"/>
  <c r="M22" i="3" s="1"/>
  <c r="Q20" i="5"/>
  <c r="N22" i="3" s="1"/>
  <c r="R20" i="5"/>
  <c r="O22" i="3" s="1"/>
  <c r="S20" i="5"/>
  <c r="P22" i="3" s="1"/>
  <c r="T20" i="5"/>
  <c r="Q22" i="3" s="1"/>
  <c r="F21" i="5"/>
  <c r="C23" i="3" s="1"/>
  <c r="G21" i="5"/>
  <c r="D23" i="3" s="1"/>
  <c r="H21" i="5"/>
  <c r="E23" i="3" s="1"/>
  <c r="I21" i="5"/>
  <c r="F23" i="3" s="1"/>
  <c r="J21" i="5"/>
  <c r="G23" i="3" s="1"/>
  <c r="K21" i="5"/>
  <c r="H23" i="3" s="1"/>
  <c r="L21" i="5"/>
  <c r="I23" i="3" s="1"/>
  <c r="M21" i="5"/>
  <c r="J23" i="3" s="1"/>
  <c r="N21" i="5"/>
  <c r="K23" i="3" s="1"/>
  <c r="O21" i="5"/>
  <c r="L23" i="3" s="1"/>
  <c r="P21" i="5"/>
  <c r="M23" i="3" s="1"/>
  <c r="Q21" i="5"/>
  <c r="N23" i="3" s="1"/>
  <c r="R21" i="5"/>
  <c r="O23" i="3" s="1"/>
  <c r="S21" i="5"/>
  <c r="P23" i="3" s="1"/>
  <c r="T21" i="5"/>
  <c r="Q23" i="3" s="1"/>
  <c r="F22" i="5"/>
  <c r="C24" i="3" s="1"/>
  <c r="G22" i="5"/>
  <c r="D24" i="3" s="1"/>
  <c r="H22" i="5"/>
  <c r="E24" i="3" s="1"/>
  <c r="I22" i="5"/>
  <c r="F24" i="3" s="1"/>
  <c r="J22" i="5"/>
  <c r="G24" i="3" s="1"/>
  <c r="K22" i="5"/>
  <c r="H24" i="3" s="1"/>
  <c r="L22" i="5"/>
  <c r="I24" i="3" s="1"/>
  <c r="M22" i="5"/>
  <c r="J24" i="3" s="1"/>
  <c r="N22" i="5"/>
  <c r="K24" i="3" s="1"/>
  <c r="O22" i="5"/>
  <c r="L24" i="3" s="1"/>
  <c r="P22" i="5"/>
  <c r="M24" i="3" s="1"/>
  <c r="Q22" i="5"/>
  <c r="N24" i="3" s="1"/>
  <c r="R22" i="5"/>
  <c r="O24" i="3" s="1"/>
  <c r="S22" i="5"/>
  <c r="P24" i="3" s="1"/>
  <c r="T22" i="5"/>
  <c r="Q24" i="3" s="1"/>
  <c r="F23" i="5"/>
  <c r="G23" i="5"/>
  <c r="H23" i="5"/>
  <c r="I23" i="5"/>
  <c r="J23" i="5"/>
  <c r="K23" i="5"/>
  <c r="L23" i="5"/>
  <c r="M23" i="5"/>
  <c r="N23" i="5"/>
  <c r="O23" i="5"/>
  <c r="P23" i="5"/>
  <c r="Q23" i="5"/>
  <c r="R23" i="5"/>
  <c r="S23" i="5"/>
  <c r="T23" i="5"/>
  <c r="F24" i="5"/>
  <c r="G24" i="5"/>
  <c r="H24" i="5"/>
  <c r="I24" i="5"/>
  <c r="J24" i="5"/>
  <c r="K24" i="5"/>
  <c r="L24" i="5"/>
  <c r="M24" i="5"/>
  <c r="N24" i="5"/>
  <c r="O24" i="5"/>
  <c r="P24" i="5"/>
  <c r="Q24" i="5"/>
  <c r="N26" i="3" s="1"/>
  <c r="R24" i="5"/>
  <c r="O26" i="3" s="1"/>
  <c r="S24" i="5"/>
  <c r="T24" i="5"/>
  <c r="F25" i="5"/>
  <c r="G25" i="5"/>
  <c r="H25" i="5"/>
  <c r="I25" i="5"/>
  <c r="J25" i="5"/>
  <c r="K25" i="5"/>
  <c r="L25" i="5"/>
  <c r="M25" i="5"/>
  <c r="N25" i="5"/>
  <c r="O25" i="5"/>
  <c r="P25" i="5"/>
  <c r="Q25" i="5"/>
  <c r="N27" i="3" s="1"/>
  <c r="R25" i="5"/>
  <c r="O27" i="3" s="1"/>
  <c r="S25" i="5"/>
  <c r="P27" i="3" s="1"/>
  <c r="T25" i="5"/>
  <c r="F26" i="5"/>
  <c r="G26" i="5"/>
  <c r="H26" i="5"/>
  <c r="I26" i="5"/>
  <c r="J26" i="5"/>
  <c r="K26" i="5"/>
  <c r="L26" i="5"/>
  <c r="M26" i="5"/>
  <c r="N26" i="5"/>
  <c r="O26" i="5"/>
  <c r="P26" i="5"/>
  <c r="Q26" i="5"/>
  <c r="N28" i="3" s="1"/>
  <c r="R26" i="5"/>
  <c r="O28" i="3" s="1"/>
  <c r="S26" i="5"/>
  <c r="P28" i="3" s="1"/>
  <c r="T26" i="5"/>
  <c r="F27" i="5"/>
  <c r="G27" i="5"/>
  <c r="H27" i="5"/>
  <c r="I27" i="5"/>
  <c r="J27" i="5"/>
  <c r="K27" i="5"/>
  <c r="L27" i="5"/>
  <c r="M27" i="5"/>
  <c r="N27" i="5"/>
  <c r="O27" i="5"/>
  <c r="P27" i="5"/>
  <c r="Q27" i="5"/>
  <c r="R27" i="5"/>
  <c r="S27" i="5"/>
  <c r="T27" i="5"/>
  <c r="F28" i="5"/>
  <c r="G28" i="5"/>
  <c r="H28" i="5"/>
  <c r="I28" i="5"/>
  <c r="J28" i="5"/>
  <c r="K28" i="5"/>
  <c r="L28" i="5"/>
  <c r="M28" i="5"/>
  <c r="N28" i="5"/>
  <c r="O28" i="5"/>
  <c r="P28" i="5"/>
  <c r="Q28" i="5"/>
  <c r="R28" i="5"/>
  <c r="S28" i="5"/>
  <c r="T28" i="5"/>
  <c r="F29" i="5"/>
  <c r="G29" i="5"/>
  <c r="H29" i="5"/>
  <c r="I29" i="5"/>
  <c r="J29" i="5"/>
  <c r="K29" i="5"/>
  <c r="L29" i="5"/>
  <c r="M29" i="5"/>
  <c r="N29" i="5"/>
  <c r="O29" i="5"/>
  <c r="P29" i="5"/>
  <c r="Q29" i="5"/>
  <c r="R29" i="5"/>
  <c r="S29" i="5"/>
  <c r="T29" i="5"/>
  <c r="F30" i="5"/>
  <c r="G30" i="5"/>
  <c r="H30" i="5"/>
  <c r="I30" i="5"/>
  <c r="J30" i="5"/>
  <c r="K30" i="5"/>
  <c r="L30" i="5"/>
  <c r="M30" i="5"/>
  <c r="N30" i="5"/>
  <c r="O30" i="5"/>
  <c r="P30" i="5"/>
  <c r="Q30" i="5"/>
  <c r="R30" i="5"/>
  <c r="S30" i="5"/>
  <c r="T30" i="5"/>
  <c r="F31" i="5"/>
  <c r="G31" i="5"/>
  <c r="H31" i="5"/>
  <c r="I31" i="5"/>
  <c r="J31" i="5"/>
  <c r="K31" i="5"/>
  <c r="L31" i="5"/>
  <c r="M31" i="5"/>
  <c r="N31" i="5"/>
  <c r="O31" i="5"/>
  <c r="P31" i="5"/>
  <c r="Q31" i="5"/>
  <c r="R31" i="5"/>
  <c r="S31" i="5"/>
  <c r="P33" i="3" s="1"/>
  <c r="T31" i="5"/>
  <c r="Q33" i="3" s="1"/>
  <c r="F32" i="5"/>
  <c r="G32" i="5"/>
  <c r="H32" i="5"/>
  <c r="I32" i="5"/>
  <c r="J32" i="5"/>
  <c r="K32" i="5"/>
  <c r="L32" i="5"/>
  <c r="M32" i="5"/>
  <c r="N32" i="5"/>
  <c r="O32" i="5"/>
  <c r="P32" i="5"/>
  <c r="Q32" i="5"/>
  <c r="R32" i="5"/>
  <c r="S32" i="5"/>
  <c r="P34" i="3" s="1"/>
  <c r="T32" i="5"/>
  <c r="Q34" i="3" s="1"/>
  <c r="G8" i="5"/>
  <c r="D10" i="3" s="1"/>
  <c r="H8" i="5"/>
  <c r="E10" i="3" s="1"/>
  <c r="I8" i="5"/>
  <c r="F10" i="3" s="1"/>
  <c r="J8" i="5"/>
  <c r="G10" i="3" s="1"/>
  <c r="K8" i="5"/>
  <c r="H10" i="3" s="1"/>
  <c r="L8" i="5"/>
  <c r="I10" i="3" s="1"/>
  <c r="M8" i="5"/>
  <c r="J10" i="3" s="1"/>
  <c r="N8" i="5"/>
  <c r="K10" i="3" s="1"/>
  <c r="O8" i="5"/>
  <c r="L10" i="3" s="1"/>
  <c r="P8" i="5"/>
  <c r="M10" i="3" s="1"/>
  <c r="Q8" i="5"/>
  <c r="N10" i="3" s="1"/>
  <c r="R8" i="5"/>
  <c r="O10" i="3" s="1"/>
  <c r="S8" i="5"/>
  <c r="P10" i="3" s="1"/>
  <c r="T8" i="5"/>
  <c r="F8" i="5"/>
  <c r="C10" i="3" s="1"/>
  <c r="E9" i="5"/>
  <c r="E11" i="5"/>
  <c r="B13" i="3" s="1"/>
  <c r="E12" i="5"/>
  <c r="B14" i="3" s="1"/>
  <c r="E13" i="5"/>
  <c r="B15" i="3" s="1"/>
  <c r="E14" i="5"/>
  <c r="B16" i="3" s="1"/>
  <c r="E15" i="5"/>
  <c r="B17" i="3" s="1"/>
  <c r="E16" i="5"/>
  <c r="B18" i="3" s="1"/>
  <c r="E17" i="5"/>
  <c r="B19" i="3" s="1"/>
  <c r="E18" i="5"/>
  <c r="B20" i="3" s="1"/>
  <c r="E19" i="5"/>
  <c r="B21" i="3" s="1"/>
  <c r="E20" i="5"/>
  <c r="B22" i="3" s="1"/>
  <c r="E21" i="5"/>
  <c r="B23" i="3" s="1"/>
  <c r="E22" i="5"/>
  <c r="B24" i="3" s="1"/>
  <c r="E23" i="5"/>
  <c r="E24" i="5"/>
  <c r="E25" i="5"/>
  <c r="E26" i="5"/>
  <c r="E27" i="5"/>
  <c r="E28" i="5"/>
  <c r="E29" i="5"/>
  <c r="E30" i="5"/>
  <c r="E31" i="5"/>
  <c r="E32" i="5"/>
  <c r="T123" i="5" l="1"/>
  <c r="Q10" i="3"/>
  <c r="B11" i="3"/>
  <c r="P26" i="3"/>
  <c r="S123" i="5"/>
  <c r="L123" i="5"/>
  <c r="I20" i="3"/>
  <c r="O20" i="3"/>
  <c r="R123" i="5"/>
  <c r="G20" i="3"/>
  <c r="J123" i="5"/>
  <c r="P123" i="5"/>
  <c r="M20" i="3"/>
  <c r="H20" i="3"/>
  <c r="K123" i="5"/>
  <c r="O123" i="5"/>
  <c r="L20" i="3"/>
  <c r="N123" i="5"/>
  <c r="K20" i="3"/>
  <c r="Q123" i="5"/>
  <c r="N20" i="3"/>
  <c r="M123" i="5"/>
  <c r="J20" i="3"/>
  <c r="D20" i="3"/>
  <c r="G123" i="5"/>
  <c r="D14" i="5"/>
  <c r="C14" i="5" s="1"/>
  <c r="A16" i="3" s="1"/>
  <c r="D28" i="5"/>
  <c r="C28" i="5" s="1"/>
  <c r="D20" i="5"/>
  <c r="D12" i="5"/>
  <c r="D13" i="5"/>
  <c r="C13" i="5" s="1"/>
  <c r="A15" i="3" s="1"/>
  <c r="D27" i="5"/>
  <c r="C27" i="5" s="1"/>
  <c r="D19" i="5"/>
  <c r="D11" i="5"/>
  <c r="C11" i="5" s="1"/>
  <c r="A13" i="3" s="1"/>
  <c r="D30" i="5"/>
  <c r="C30" i="5" s="1"/>
  <c r="D18" i="5"/>
  <c r="D9" i="5"/>
  <c r="C9" i="5" s="1"/>
  <c r="A11" i="3" s="1"/>
  <c r="D25" i="5"/>
  <c r="C25" i="5" s="1"/>
  <c r="D17" i="5"/>
  <c r="C17" i="5" s="1"/>
  <c r="A19" i="3" s="1"/>
  <c r="D22" i="5"/>
  <c r="D29" i="5"/>
  <c r="C29" i="5" s="1"/>
  <c r="D26" i="5"/>
  <c r="C26" i="5" s="1"/>
  <c r="D32" i="5"/>
  <c r="C32" i="5" s="1"/>
  <c r="D24" i="5"/>
  <c r="C24" i="5" s="1"/>
  <c r="D16" i="5"/>
  <c r="D21" i="5"/>
  <c r="D31" i="5"/>
  <c r="C31" i="5" s="1"/>
  <c r="D23" i="5"/>
  <c r="C23" i="5" s="1"/>
  <c r="D15" i="5"/>
  <c r="C15" i="5" s="1"/>
  <c r="A17" i="3" s="1"/>
  <c r="C19" i="5" l="1"/>
  <c r="A21" i="3"/>
  <c r="C22" i="5"/>
  <c r="A24" i="3"/>
  <c r="C21" i="5"/>
  <c r="A23" i="3"/>
  <c r="C20" i="5"/>
  <c r="A22" i="3"/>
  <c r="C18" i="5"/>
  <c r="A20" i="3"/>
  <c r="C16" i="5"/>
  <c r="A18" i="3" s="1"/>
  <c r="C12" i="5"/>
  <c r="A14" i="3" s="1"/>
  <c r="A3" i="4" l="1"/>
  <c r="A3" i="2"/>
  <c r="N41" i="4"/>
  <c r="I41" i="4"/>
  <c r="G24" i="2" s="1"/>
  <c r="D41" i="4"/>
  <c r="G23" i="2" s="1"/>
  <c r="N23" i="4"/>
  <c r="I23" i="4"/>
  <c r="D23" i="4"/>
  <c r="G25" i="2" l="1"/>
  <c r="G25" i="8"/>
  <c r="M25" i="8" s="1"/>
  <c r="G22" i="2"/>
  <c r="G22" i="8"/>
  <c r="M22" i="8" s="1"/>
  <c r="G21" i="2"/>
  <c r="G21" i="8"/>
  <c r="M21" i="8" s="1"/>
  <c r="G20" i="2"/>
  <c r="G20" i="8"/>
  <c r="M20" i="8" s="1"/>
  <c r="P35" i="3"/>
  <c r="Q35" i="3"/>
  <c r="L35" i="3"/>
  <c r="I35" i="3"/>
  <c r="K35" i="3"/>
  <c r="J35" i="3"/>
  <c r="O35" i="3"/>
  <c r="M35" i="3"/>
  <c r="N35" i="3"/>
  <c r="H35" i="3"/>
  <c r="G35" i="3"/>
  <c r="E35" i="3"/>
  <c r="D35" i="3"/>
  <c r="J40" i="1"/>
  <c r="I40" i="1"/>
  <c r="D33" i="5" l="1"/>
  <c r="E33" i="5" s="1"/>
  <c r="B39" i="3" s="1"/>
  <c r="D34" i="5"/>
  <c r="E34" i="5" s="1"/>
  <c r="D42" i="5"/>
  <c r="D35" i="5"/>
  <c r="E35" i="5" s="1"/>
  <c r="D43" i="5"/>
  <c r="D38" i="5"/>
  <c r="D46" i="5"/>
  <c r="D40" i="5"/>
  <c r="D36" i="5"/>
  <c r="E36" i="5" s="1"/>
  <c r="D44" i="5"/>
  <c r="D41" i="5"/>
  <c r="D37" i="5"/>
  <c r="D45" i="5"/>
  <c r="D48" i="5" s="1"/>
  <c r="D39" i="5"/>
  <c r="D47" i="5"/>
  <c r="G29" i="2"/>
  <c r="M29" i="2" s="1"/>
  <c r="G28" i="2"/>
  <c r="M28" i="2" s="1"/>
  <c r="M25" i="2"/>
  <c r="M24" i="2"/>
  <c r="M23" i="2"/>
  <c r="M22" i="2"/>
  <c r="M21" i="2"/>
  <c r="M20" i="2"/>
  <c r="F33" i="5" l="1"/>
  <c r="C39" i="3" s="1"/>
  <c r="H33" i="5"/>
  <c r="X48" i="5"/>
  <c r="C48" i="5"/>
  <c r="D49" i="5"/>
  <c r="D50" i="5" s="1"/>
  <c r="F35" i="5"/>
  <c r="C41" i="3" s="1"/>
  <c r="F43" i="5"/>
  <c r="C49" i="3" s="1"/>
  <c r="A49" i="3"/>
  <c r="F37" i="5"/>
  <c r="C43" i="3" s="1"/>
  <c r="F41" i="5"/>
  <c r="C47" i="3" s="1"/>
  <c r="A47" i="3"/>
  <c r="F42" i="5"/>
  <c r="C48" i="3" s="1"/>
  <c r="A48" i="3"/>
  <c r="F44" i="5"/>
  <c r="C50" i="3" s="1"/>
  <c r="A50" i="3"/>
  <c r="F45" i="5"/>
  <c r="C51" i="3" s="1"/>
  <c r="A51" i="3"/>
  <c r="F36" i="5"/>
  <c r="C42" i="3" s="1"/>
  <c r="F40" i="5"/>
  <c r="C46" i="3" s="1"/>
  <c r="A46" i="3"/>
  <c r="F47" i="5"/>
  <c r="C53" i="3" s="1"/>
  <c r="A53" i="3"/>
  <c r="F46" i="5"/>
  <c r="C52" i="3" s="1"/>
  <c r="A52" i="3"/>
  <c r="F39" i="5"/>
  <c r="C45" i="3" s="1"/>
  <c r="A45" i="3"/>
  <c r="F38" i="5"/>
  <c r="C44" i="3" s="1"/>
  <c r="A44" i="3"/>
  <c r="F34" i="5"/>
  <c r="C40" i="3" s="1"/>
  <c r="C33" i="5"/>
  <c r="A39" i="3" s="1"/>
  <c r="H34" i="5"/>
  <c r="C34" i="5"/>
  <c r="A40" i="3" s="1"/>
  <c r="H40" i="5"/>
  <c r="C40" i="5"/>
  <c r="H47" i="5"/>
  <c r="C47" i="5"/>
  <c r="H46" i="5"/>
  <c r="C46" i="5"/>
  <c r="H39" i="5"/>
  <c r="C39" i="5"/>
  <c r="H38" i="5"/>
  <c r="C38" i="5"/>
  <c r="H45" i="5"/>
  <c r="C45" i="5"/>
  <c r="H37" i="5"/>
  <c r="C37" i="5"/>
  <c r="A43" i="3" s="1"/>
  <c r="H43" i="5"/>
  <c r="C43" i="5"/>
  <c r="H35" i="5"/>
  <c r="C35" i="5"/>
  <c r="A41" i="3" s="1"/>
  <c r="H41" i="5"/>
  <c r="C41" i="5"/>
  <c r="H44" i="5"/>
  <c r="C44" i="5"/>
  <c r="H42" i="5"/>
  <c r="C42" i="5"/>
  <c r="H36" i="5"/>
  <c r="C36" i="5"/>
  <c r="A42" i="3" s="1"/>
  <c r="E47" i="5"/>
  <c r="B53" i="3" s="1"/>
  <c r="B42" i="3"/>
  <c r="E40" i="5"/>
  <c r="B46" i="3" s="1"/>
  <c r="E39" i="5"/>
  <c r="B45" i="3" s="1"/>
  <c r="E38" i="5"/>
  <c r="B44" i="3" s="1"/>
  <c r="E37" i="5"/>
  <c r="B43" i="3" s="1"/>
  <c r="E43" i="5"/>
  <c r="B49" i="3" s="1"/>
  <c r="E46" i="5"/>
  <c r="B52" i="3" s="1"/>
  <c r="E45" i="5"/>
  <c r="B51" i="3" s="1"/>
  <c r="E41" i="5"/>
  <c r="B47" i="3" s="1"/>
  <c r="B41" i="3"/>
  <c r="E44" i="5"/>
  <c r="B50" i="3" s="1"/>
  <c r="E42" i="5"/>
  <c r="B48" i="3" s="1"/>
  <c r="B40" i="3"/>
  <c r="G83" i="1"/>
  <c r="I83" i="1"/>
  <c r="H83" i="1"/>
  <c r="AB63" i="1"/>
  <c r="U63" i="1"/>
  <c r="M63" i="1"/>
  <c r="G12" i="8" l="1"/>
  <c r="M12" i="8" s="1"/>
  <c r="G13" i="8"/>
  <c r="M13" i="8" s="1"/>
  <c r="G16" i="8"/>
  <c r="M16" i="8" s="1"/>
  <c r="G17" i="8"/>
  <c r="M17" i="8" s="1"/>
  <c r="C50" i="5"/>
  <c r="X50" i="5"/>
  <c r="X49" i="5"/>
  <c r="C49" i="5"/>
  <c r="D51" i="5"/>
  <c r="C54" i="3"/>
  <c r="H123" i="5"/>
  <c r="D122" i="5"/>
  <c r="W122" i="5" s="1"/>
  <c r="G17" i="2"/>
  <c r="M17" i="2" s="1"/>
  <c r="G13" i="2"/>
  <c r="M13" i="2" s="1"/>
  <c r="G12" i="2"/>
  <c r="M12" i="2" s="1"/>
  <c r="G16" i="2"/>
  <c r="M16" i="2" s="1"/>
  <c r="M40" i="1"/>
  <c r="N40" i="1"/>
  <c r="O40" i="1"/>
  <c r="P40" i="1"/>
  <c r="Q40" i="1"/>
  <c r="R40" i="1"/>
  <c r="S40" i="1"/>
  <c r="T40" i="1"/>
  <c r="U40" i="1"/>
  <c r="V40" i="1"/>
  <c r="L40" i="1"/>
  <c r="G9" i="8" l="1"/>
  <c r="M9" i="8" s="1"/>
  <c r="G8" i="8"/>
  <c r="M8" i="8" s="1"/>
  <c r="X51" i="5"/>
  <c r="C51" i="5"/>
  <c r="D52" i="5"/>
  <c r="E122" i="5"/>
  <c r="C122" i="5"/>
  <c r="V122" i="5"/>
  <c r="G9" i="2"/>
  <c r="M9" i="2" s="1"/>
  <c r="G8" i="2"/>
  <c r="M8" i="2" s="1"/>
  <c r="L32" i="8" l="1"/>
  <c r="C52" i="5"/>
  <c r="X52" i="5"/>
  <c r="D53" i="5"/>
  <c r="L32" i="2"/>
  <c r="C53" i="5" l="1"/>
  <c r="X53" i="5"/>
  <c r="D54" i="5"/>
  <c r="AB51" i="5" l="1"/>
  <c r="AB50" i="5"/>
  <c r="AB48" i="5"/>
  <c r="AB53" i="5"/>
  <c r="AB49" i="5"/>
  <c r="C54" i="5"/>
  <c r="AB54" i="5"/>
  <c r="X54" i="5"/>
  <c r="X123" i="5" s="1"/>
  <c r="D63" i="5"/>
  <c r="AB52" i="5"/>
  <c r="D67" i="5" l="1"/>
  <c r="Z63" i="5"/>
  <c r="C63" i="5"/>
  <c r="D64" i="5"/>
  <c r="D65" i="5"/>
  <c r="B18" i="6"/>
  <c r="C11" i="6"/>
  <c r="C16" i="6"/>
  <c r="B14" i="6"/>
  <c r="A15" i="6"/>
  <c r="A11" i="6"/>
  <c r="C12" i="6"/>
  <c r="C10" i="6"/>
  <c r="C15" i="6"/>
  <c r="C20" i="6"/>
  <c r="B22" i="6"/>
  <c r="A23" i="6"/>
  <c r="C21" i="6"/>
  <c r="C14" i="6"/>
  <c r="C19" i="6"/>
  <c r="B13" i="6"/>
  <c r="A10" i="6"/>
  <c r="A13" i="6"/>
  <c r="C18" i="6"/>
  <c r="C23" i="6"/>
  <c r="A14" i="6"/>
  <c r="B23" i="6"/>
  <c r="B17" i="6"/>
  <c r="A21" i="6"/>
  <c r="C9" i="6"/>
  <c r="C22" i="6"/>
  <c r="B20" i="6"/>
  <c r="B21" i="6"/>
  <c r="A19" i="6"/>
  <c r="A22" i="6"/>
  <c r="A18" i="6"/>
  <c r="B9" i="6"/>
  <c r="B15" i="6"/>
  <c r="B12" i="6"/>
  <c r="C13" i="6"/>
  <c r="A12" i="6"/>
  <c r="A16" i="6"/>
  <c r="B10" i="6"/>
  <c r="A9" i="6"/>
  <c r="B19" i="6"/>
  <c r="B16" i="6"/>
  <c r="C17" i="6"/>
  <c r="A20" i="6"/>
  <c r="A17" i="6"/>
  <c r="B11" i="6"/>
  <c r="Z67" i="5" l="1"/>
  <c r="C67" i="5"/>
  <c r="D69" i="5"/>
  <c r="C24" i="6"/>
  <c r="D78" i="5"/>
  <c r="Z65" i="5"/>
  <c r="AB65" i="5"/>
  <c r="C65" i="5"/>
  <c r="AB63" i="5"/>
  <c r="Z64" i="5"/>
  <c r="C64" i="5"/>
  <c r="AB64" i="5"/>
  <c r="C69" i="5" l="1"/>
  <c r="Z69" i="5"/>
  <c r="D74" i="5"/>
  <c r="Z17" i="7" s="1"/>
  <c r="V78" i="5"/>
  <c r="D79" i="5"/>
  <c r="C78" i="5"/>
  <c r="X17" i="7" l="1"/>
  <c r="Y12" i="7"/>
  <c r="X25" i="7"/>
  <c r="AB69" i="5"/>
  <c r="Y64" i="7"/>
  <c r="Z6" i="7"/>
  <c r="Y7" i="7"/>
  <c r="AB67" i="5"/>
  <c r="W32" i="7"/>
  <c r="Z66" i="7"/>
  <c r="Y57" i="7"/>
  <c r="W44" i="7"/>
  <c r="Z87" i="7"/>
  <c r="X23" i="7"/>
  <c r="Y46" i="7"/>
  <c r="X29" i="7"/>
  <c r="X85" i="7"/>
  <c r="Z92" i="7"/>
  <c r="Y5" i="7"/>
  <c r="W90" i="7"/>
  <c r="X59" i="7"/>
  <c r="W62" i="7"/>
  <c r="C74" i="5"/>
  <c r="AB74" i="5"/>
  <c r="Z74" i="5"/>
  <c r="Z123" i="5" s="1"/>
  <c r="X14" i="7"/>
  <c r="Y105" i="7"/>
  <c r="W65" i="7"/>
  <c r="Y114" i="7"/>
  <c r="Z70" i="7"/>
  <c r="X42" i="7"/>
  <c r="Z8" i="7"/>
  <c r="W76" i="7"/>
  <c r="W24" i="7"/>
  <c r="W56" i="7"/>
  <c r="Y17" i="7"/>
  <c r="X75" i="7"/>
  <c r="Z44" i="7"/>
  <c r="Y19" i="7"/>
  <c r="Y48" i="7"/>
  <c r="Y108" i="7"/>
  <c r="Z109" i="7"/>
  <c r="W97" i="7"/>
  <c r="Y85" i="7"/>
  <c r="X69" i="7"/>
  <c r="Z23" i="7"/>
  <c r="Z4" i="7"/>
  <c r="X61" i="7"/>
  <c r="X33" i="7"/>
  <c r="W101" i="7"/>
  <c r="X32" i="7"/>
  <c r="W7" i="7"/>
  <c r="W37" i="7"/>
  <c r="W57" i="7"/>
  <c r="Z77" i="7"/>
  <c r="W46" i="7"/>
  <c r="Z72" i="7"/>
  <c r="W114" i="7"/>
  <c r="Z107" i="7"/>
  <c r="X4" i="7"/>
  <c r="Y42" i="7"/>
  <c r="W10" i="7"/>
  <c r="Z31" i="7"/>
  <c r="W28" i="7"/>
  <c r="W86" i="7"/>
  <c r="Y51" i="7"/>
  <c r="X90" i="7"/>
  <c r="X31" i="7"/>
  <c r="Z13" i="7"/>
  <c r="Y111" i="7"/>
  <c r="W64" i="7"/>
  <c r="X81" i="7"/>
  <c r="Y27" i="7"/>
  <c r="Z46" i="7"/>
  <c r="Z67" i="7"/>
  <c r="X48" i="7"/>
  <c r="X107" i="7"/>
  <c r="Y87" i="7"/>
  <c r="Z110" i="7"/>
  <c r="Y84" i="7"/>
  <c r="Y69" i="7"/>
  <c r="Z74" i="7"/>
  <c r="Y33" i="7"/>
  <c r="X64" i="7"/>
  <c r="X80" i="7"/>
  <c r="W118" i="7"/>
  <c r="W15" i="7"/>
  <c r="W59" i="7"/>
  <c r="Z80" i="7"/>
  <c r="Y34" i="7"/>
  <c r="Y96" i="7"/>
  <c r="Z19" i="7"/>
  <c r="X41" i="7"/>
  <c r="Z27" i="7"/>
  <c r="Y24" i="7"/>
  <c r="X53" i="7"/>
  <c r="X111" i="7"/>
  <c r="Y23" i="7"/>
  <c r="X8" i="7"/>
  <c r="X68" i="7"/>
  <c r="X30" i="7"/>
  <c r="Z51" i="7"/>
  <c r="X109" i="7"/>
  <c r="Y58" i="7"/>
  <c r="X108" i="7"/>
  <c r="W19" i="7"/>
  <c r="X7" i="7"/>
  <c r="X60" i="7"/>
  <c r="X58" i="7"/>
  <c r="X116" i="7"/>
  <c r="X115" i="7"/>
  <c r="Z32" i="7"/>
  <c r="Y92" i="7"/>
  <c r="X52" i="7"/>
  <c r="W11" i="7"/>
  <c r="Y55" i="7"/>
  <c r="Y70" i="7"/>
  <c r="Z21" i="7"/>
  <c r="W22" i="7"/>
  <c r="W8" i="7"/>
  <c r="Z89" i="7"/>
  <c r="Z52" i="7"/>
  <c r="Y18" i="7"/>
  <c r="X37" i="7"/>
  <c r="X113" i="7"/>
  <c r="W52" i="7"/>
  <c r="Z100" i="7"/>
  <c r="Z78" i="7"/>
  <c r="Z53" i="7"/>
  <c r="Z48" i="7"/>
  <c r="Y52" i="7"/>
  <c r="Y93" i="7"/>
  <c r="W5" i="7"/>
  <c r="W71" i="7"/>
  <c r="Z43" i="7"/>
  <c r="Y100" i="7"/>
  <c r="Y41" i="7"/>
  <c r="W94" i="7"/>
  <c r="X82" i="7"/>
  <c r="Z88" i="7"/>
  <c r="X67" i="7"/>
  <c r="W13" i="7"/>
  <c r="Z108" i="7"/>
  <c r="X34" i="7"/>
  <c r="Z24" i="7"/>
  <c r="Y81" i="7"/>
  <c r="X46" i="7"/>
  <c r="Z65" i="7"/>
  <c r="X97" i="7"/>
  <c r="Y20" i="7"/>
  <c r="W93" i="7"/>
  <c r="W14" i="7"/>
  <c r="W77" i="7"/>
  <c r="X47" i="7"/>
  <c r="Z57" i="7"/>
  <c r="Z90" i="7"/>
  <c r="W83" i="7"/>
  <c r="W80" i="7"/>
  <c r="Y68" i="7"/>
  <c r="Z85" i="7"/>
  <c r="W106" i="7"/>
  <c r="Z115" i="7"/>
  <c r="Y38" i="7"/>
  <c r="Y62" i="7"/>
  <c r="X43" i="7"/>
  <c r="Z45" i="7"/>
  <c r="X99" i="7"/>
  <c r="X112" i="7"/>
  <c r="W108" i="7"/>
  <c r="Z47" i="7"/>
  <c r="W40" i="7"/>
  <c r="W20" i="7"/>
  <c r="W111" i="7"/>
  <c r="Z61" i="7"/>
  <c r="X87" i="7"/>
  <c r="X49" i="7"/>
  <c r="W98" i="7"/>
  <c r="X88" i="7"/>
  <c r="X20" i="7"/>
  <c r="X76" i="7"/>
  <c r="X21" i="7"/>
  <c r="Y104" i="7"/>
  <c r="Z79" i="7"/>
  <c r="Y66" i="7"/>
  <c r="Z11" i="7"/>
  <c r="W113" i="7"/>
  <c r="Z55" i="7"/>
  <c r="Y71" i="7"/>
  <c r="X95" i="7"/>
  <c r="Y59" i="7"/>
  <c r="X6" i="7"/>
  <c r="Y30" i="7"/>
  <c r="Y35" i="7"/>
  <c r="X100" i="7"/>
  <c r="Z68" i="7"/>
  <c r="Y118" i="7"/>
  <c r="Y40" i="7"/>
  <c r="W36" i="7"/>
  <c r="Z69" i="7"/>
  <c r="X40" i="7"/>
  <c r="W75" i="7"/>
  <c r="X77" i="7"/>
  <c r="Z106" i="7"/>
  <c r="W9" i="7"/>
  <c r="Y91" i="7"/>
  <c r="W78" i="7"/>
  <c r="X39" i="7"/>
  <c r="W43" i="7"/>
  <c r="X65" i="7"/>
  <c r="X22" i="7"/>
  <c r="X62" i="7"/>
  <c r="Z111" i="7"/>
  <c r="X93" i="7"/>
  <c r="W4" i="7"/>
  <c r="Y31" i="7"/>
  <c r="W96" i="7"/>
  <c r="Y29" i="7"/>
  <c r="Z117" i="7"/>
  <c r="Y22" i="7"/>
  <c r="W30" i="7"/>
  <c r="Z99" i="7"/>
  <c r="Z75" i="7"/>
  <c r="Z101" i="7"/>
  <c r="Y6" i="7"/>
  <c r="Y43" i="7"/>
  <c r="X114" i="7"/>
  <c r="Z103" i="7"/>
  <c r="Z64" i="7"/>
  <c r="W116" i="7"/>
  <c r="W74" i="7"/>
  <c r="X44" i="7"/>
  <c r="W68" i="7"/>
  <c r="Y4" i="7"/>
  <c r="X79" i="7"/>
  <c r="Z16" i="7"/>
  <c r="Y32" i="7"/>
  <c r="Z62" i="7"/>
  <c r="W112" i="7"/>
  <c r="Z29" i="7"/>
  <c r="X118" i="7"/>
  <c r="X102" i="7"/>
  <c r="Y97" i="7"/>
  <c r="W41" i="7"/>
  <c r="X63" i="7"/>
  <c r="Y112" i="7"/>
  <c r="Y107" i="7"/>
  <c r="Z116" i="7"/>
  <c r="Z26" i="7"/>
  <c r="Z84" i="7"/>
  <c r="X55" i="7"/>
  <c r="Z94" i="7"/>
  <c r="W88" i="7"/>
  <c r="Y115" i="7"/>
  <c r="W73" i="7"/>
  <c r="Z58" i="7"/>
  <c r="Z41" i="7"/>
  <c r="X73" i="7"/>
  <c r="X104" i="7"/>
  <c r="W66" i="7"/>
  <c r="Z30" i="7"/>
  <c r="Y95" i="7"/>
  <c r="Y75" i="7"/>
  <c r="X96" i="7"/>
  <c r="X86" i="7"/>
  <c r="X45" i="7"/>
  <c r="W107" i="7"/>
  <c r="W79" i="7"/>
  <c r="Y113" i="7"/>
  <c r="W34" i="7"/>
  <c r="W67" i="7"/>
  <c r="W92" i="7"/>
  <c r="X24" i="7"/>
  <c r="Z49" i="7"/>
  <c r="Z7" i="7"/>
  <c r="Y26" i="7"/>
  <c r="X27" i="7"/>
  <c r="W87" i="7"/>
  <c r="Y54" i="7"/>
  <c r="Y39" i="7"/>
  <c r="X110" i="7"/>
  <c r="W33" i="7"/>
  <c r="W42" i="7"/>
  <c r="Y83" i="7"/>
  <c r="Z22" i="7"/>
  <c r="W38" i="7"/>
  <c r="Z60" i="7"/>
  <c r="W53" i="7"/>
  <c r="X103" i="7"/>
  <c r="Y50" i="7"/>
  <c r="Y102" i="7"/>
  <c r="Y74" i="7"/>
  <c r="X74" i="7"/>
  <c r="Y44" i="7"/>
  <c r="Y25" i="7"/>
  <c r="Y36" i="7"/>
  <c r="W70" i="7"/>
  <c r="W63" i="7"/>
  <c r="Z59" i="7"/>
  <c r="X12" i="7"/>
  <c r="Z18" i="7"/>
  <c r="W35" i="7"/>
  <c r="X117" i="7"/>
  <c r="Y101" i="7"/>
  <c r="Y98" i="7"/>
  <c r="X50" i="7"/>
  <c r="Y67" i="7"/>
  <c r="W105" i="7"/>
  <c r="Z42" i="7"/>
  <c r="Z56" i="7"/>
  <c r="Y80" i="7"/>
  <c r="Y77" i="7"/>
  <c r="X71" i="7"/>
  <c r="W69" i="7"/>
  <c r="Z35" i="7"/>
  <c r="Z104" i="7"/>
  <c r="Z118" i="7"/>
  <c r="X105" i="7"/>
  <c r="X26" i="7"/>
  <c r="Y106" i="7"/>
  <c r="Z83" i="7"/>
  <c r="Z50" i="7"/>
  <c r="Y13" i="7"/>
  <c r="Y10" i="7"/>
  <c r="W51" i="7"/>
  <c r="Y56" i="7"/>
  <c r="Y16" i="7"/>
  <c r="X78" i="7"/>
  <c r="X18" i="7"/>
  <c r="W39" i="7"/>
  <c r="Z15" i="7"/>
  <c r="X106" i="7"/>
  <c r="Z25" i="7"/>
  <c r="Z37" i="7"/>
  <c r="W18" i="7"/>
  <c r="Z114" i="7"/>
  <c r="X36" i="7"/>
  <c r="W60" i="7"/>
  <c r="W25" i="7"/>
  <c r="Z113" i="7"/>
  <c r="Z73" i="7"/>
  <c r="Z82" i="7"/>
  <c r="W100" i="7"/>
  <c r="X10" i="7"/>
  <c r="W6" i="7"/>
  <c r="Z38" i="7"/>
  <c r="X15" i="7"/>
  <c r="W26" i="7"/>
  <c r="Y53" i="7"/>
  <c r="Z81" i="7"/>
  <c r="W21" i="7"/>
  <c r="X84" i="7"/>
  <c r="Y103" i="7"/>
  <c r="Y65" i="7"/>
  <c r="Y9" i="7"/>
  <c r="W31" i="7"/>
  <c r="Y110" i="7"/>
  <c r="Y99" i="7"/>
  <c r="Y117" i="7"/>
  <c r="W48" i="7"/>
  <c r="X91" i="7"/>
  <c r="W27" i="7"/>
  <c r="W47" i="7"/>
  <c r="Y73" i="7"/>
  <c r="Y89" i="7"/>
  <c r="W117" i="7"/>
  <c r="X56" i="7"/>
  <c r="W29" i="7"/>
  <c r="W115" i="7"/>
  <c r="W110" i="7"/>
  <c r="Y60" i="7"/>
  <c r="W84" i="7"/>
  <c r="W103" i="7"/>
  <c r="Y86" i="7"/>
  <c r="Y78" i="7"/>
  <c r="Z5" i="7"/>
  <c r="Z71" i="7"/>
  <c r="Z76" i="7"/>
  <c r="X11" i="7"/>
  <c r="W45" i="7"/>
  <c r="W95" i="7"/>
  <c r="Y79" i="7"/>
  <c r="Y82" i="7"/>
  <c r="W109" i="7"/>
  <c r="Y15" i="7"/>
  <c r="Z12" i="7"/>
  <c r="X89" i="7"/>
  <c r="Y94" i="7"/>
  <c r="Z40" i="7"/>
  <c r="Z36" i="7"/>
  <c r="X72" i="7"/>
  <c r="W104" i="7"/>
  <c r="Z95" i="7"/>
  <c r="X38" i="7"/>
  <c r="X51" i="7"/>
  <c r="X9" i="7"/>
  <c r="X101" i="7"/>
  <c r="W12" i="7"/>
  <c r="W61" i="7"/>
  <c r="Z33" i="7"/>
  <c r="X98" i="7"/>
  <c r="Y14" i="7"/>
  <c r="W58" i="7"/>
  <c r="W16" i="7"/>
  <c r="X66" i="7"/>
  <c r="Z86" i="7"/>
  <c r="X83" i="7"/>
  <c r="W17" i="7"/>
  <c r="Z9" i="7"/>
  <c r="Y28" i="7"/>
  <c r="Z91" i="7"/>
  <c r="W72" i="7"/>
  <c r="X28" i="7"/>
  <c r="W54" i="7"/>
  <c r="Z63" i="7"/>
  <c r="Y72" i="7"/>
  <c r="Y88" i="7"/>
  <c r="X13" i="7"/>
  <c r="Z14" i="7"/>
  <c r="X70" i="7"/>
  <c r="Z10" i="7"/>
  <c r="X19" i="7"/>
  <c r="Y76" i="7"/>
  <c r="Y63" i="7"/>
  <c r="X54" i="7"/>
  <c r="W81" i="7"/>
  <c r="Z54" i="7"/>
  <c r="Y90" i="7"/>
  <c r="W49" i="7"/>
  <c r="Y109" i="7"/>
  <c r="W85" i="7"/>
  <c r="X92" i="7"/>
  <c r="Z39" i="7"/>
  <c r="Z102" i="7"/>
  <c r="Z93" i="7"/>
  <c r="Y21" i="7"/>
  <c r="Z112" i="7"/>
  <c r="W102" i="7"/>
  <c r="Z105" i="7"/>
  <c r="W89" i="7"/>
  <c r="W99" i="7"/>
  <c r="X35" i="7"/>
  <c r="W91" i="7"/>
  <c r="Y8" i="7"/>
  <c r="Y47" i="7"/>
  <c r="Z20" i="7"/>
  <c r="Y37" i="7"/>
  <c r="X5" i="7"/>
  <c r="W50" i="7"/>
  <c r="Z28" i="7"/>
  <c r="X16" i="7"/>
  <c r="X57" i="7"/>
  <c r="W23" i="7"/>
  <c r="Y49" i="7"/>
  <c r="Z34" i="7"/>
  <c r="Z97" i="7"/>
  <c r="Y116" i="7"/>
  <c r="Y61" i="7"/>
  <c r="Z96" i="7"/>
  <c r="W82" i="7"/>
  <c r="W55" i="7"/>
  <c r="Y11" i="7"/>
  <c r="X94" i="7"/>
  <c r="Y45" i="7"/>
  <c r="Z98" i="7"/>
  <c r="V79" i="5"/>
  <c r="C79" i="5"/>
  <c r="D80" i="5"/>
  <c r="B39" i="6" l="1"/>
  <c r="A38" i="6"/>
  <c r="C27" i="6"/>
  <c r="C28" i="6"/>
  <c r="B34" i="6"/>
  <c r="B30" i="6"/>
  <c r="A39" i="6"/>
  <c r="C38" i="6"/>
  <c r="A36" i="6"/>
  <c r="C36" i="6"/>
  <c r="A37" i="6"/>
  <c r="B41" i="6"/>
  <c r="A30" i="6"/>
  <c r="C41" i="6"/>
  <c r="A41" i="6"/>
  <c r="C33" i="6"/>
  <c r="B36" i="6"/>
  <c r="A31" i="6"/>
  <c r="A40" i="6"/>
  <c r="C31" i="6"/>
  <c r="C34" i="6"/>
  <c r="C40" i="6"/>
  <c r="A34" i="6"/>
  <c r="B32" i="6"/>
  <c r="A29" i="6"/>
  <c r="B40" i="6"/>
  <c r="A32" i="6"/>
  <c r="A33" i="6"/>
  <c r="B31" i="6"/>
  <c r="B29" i="6"/>
  <c r="B38" i="6"/>
  <c r="C32" i="6"/>
  <c r="B37" i="6"/>
  <c r="A35" i="6"/>
  <c r="A28" i="6"/>
  <c r="B33" i="6"/>
  <c r="C35" i="6"/>
  <c r="B28" i="6"/>
  <c r="C29" i="6"/>
  <c r="B27" i="6"/>
  <c r="C30" i="6"/>
  <c r="C39" i="6"/>
  <c r="A27" i="6"/>
  <c r="C37" i="6"/>
  <c r="B35" i="6"/>
  <c r="C80" i="5"/>
  <c r="V80" i="5"/>
  <c r="D81" i="5"/>
  <c r="C42" i="6" l="1"/>
  <c r="V81" i="5"/>
  <c r="D82" i="5"/>
  <c r="C81" i="5"/>
  <c r="D94" i="5" l="1"/>
  <c r="C82" i="5"/>
  <c r="V82" i="5"/>
  <c r="D83" i="5"/>
  <c r="V94" i="5" l="1"/>
  <c r="C94" i="5"/>
  <c r="D96" i="5"/>
  <c r="V83" i="5"/>
  <c r="C83" i="5"/>
  <c r="D84" i="5"/>
  <c r="D98" i="5" l="1"/>
  <c r="V96" i="5"/>
  <c r="C96" i="5"/>
  <c r="C84" i="5"/>
  <c r="V84" i="5"/>
  <c r="D85" i="5"/>
  <c r="D86" i="5" l="1"/>
  <c r="C98" i="5"/>
  <c r="V98" i="5"/>
  <c r="D100" i="5"/>
  <c r="C85" i="5"/>
  <c r="V85" i="5"/>
  <c r="V86" i="5" l="1"/>
  <c r="C86" i="5"/>
  <c r="D87" i="5"/>
  <c r="D102" i="5"/>
  <c r="C102" i="5" s="1"/>
  <c r="D104" i="5"/>
  <c r="C100" i="5"/>
  <c r="V100" i="5"/>
  <c r="C87" i="5" l="1"/>
  <c r="V87" i="5"/>
  <c r="D88" i="5"/>
  <c r="D106" i="5"/>
  <c r="D121" i="5" s="1"/>
  <c r="V102" i="5"/>
  <c r="C104" i="5"/>
  <c r="V104" i="5"/>
  <c r="V88" i="5" l="1"/>
  <c r="C88" i="5"/>
  <c r="D89" i="5"/>
  <c r="D119" i="5"/>
  <c r="V119" i="5" s="1"/>
  <c r="D116" i="5"/>
  <c r="E116" i="5" s="1"/>
  <c r="D117" i="5"/>
  <c r="V117" i="5" s="1"/>
  <c r="V106" i="5"/>
  <c r="C106" i="5"/>
  <c r="D118" i="5"/>
  <c r="D120" i="5"/>
  <c r="W120" i="5" s="1"/>
  <c r="W121" i="5"/>
  <c r="C121" i="5"/>
  <c r="E121" i="5"/>
  <c r="V121" i="5"/>
  <c r="C89" i="5" l="1"/>
  <c r="V89" i="5"/>
  <c r="D90" i="5"/>
  <c r="V116" i="5"/>
  <c r="E119" i="5"/>
  <c r="AB119" i="5" s="1"/>
  <c r="W119" i="5"/>
  <c r="W116" i="5"/>
  <c r="C116" i="5"/>
  <c r="C119" i="5"/>
  <c r="V120" i="5"/>
  <c r="E120" i="5"/>
  <c r="AB120" i="5" s="1"/>
  <c r="C117" i="5"/>
  <c r="C120" i="5"/>
  <c r="W117" i="5"/>
  <c r="E117" i="5"/>
  <c r="AB117" i="5" s="1"/>
  <c r="W118" i="5"/>
  <c r="C118" i="5"/>
  <c r="AB121" i="5"/>
  <c r="AB122" i="5"/>
  <c r="AB116" i="5"/>
  <c r="V118" i="5"/>
  <c r="E118" i="5"/>
  <c r="D91" i="5" l="1"/>
  <c r="V90" i="5"/>
  <c r="C90" i="5"/>
  <c r="AB118" i="5"/>
  <c r="V91" i="5" l="1"/>
  <c r="C91" i="5"/>
  <c r="D92" i="5"/>
  <c r="D93" i="5" l="1"/>
  <c r="D114" i="5" s="1"/>
  <c r="W114" i="5" s="1"/>
  <c r="V92" i="5"/>
  <c r="C92" i="5"/>
  <c r="A3" i="6"/>
  <c r="D109" i="5" l="1"/>
  <c r="W109" i="5" s="1"/>
  <c r="D111" i="5"/>
  <c r="C111" i="5" s="1"/>
  <c r="D115" i="5"/>
  <c r="W115" i="5" s="1"/>
  <c r="E114" i="5"/>
  <c r="V114" i="5"/>
  <c r="C114" i="5"/>
  <c r="D110" i="5"/>
  <c r="C93" i="5"/>
  <c r="V93" i="5"/>
  <c r="D108" i="5"/>
  <c r="D113" i="5"/>
  <c r="W113" i="5" s="1"/>
  <c r="D112" i="5"/>
  <c r="U3" i="6"/>
  <c r="U3" i="3"/>
  <c r="A1" i="7"/>
  <c r="A3" i="3"/>
  <c r="L18" i="7" l="1"/>
  <c r="J12" i="7"/>
  <c r="W112" i="5"/>
  <c r="I33" i="7"/>
  <c r="V109" i="5"/>
  <c r="C109" i="5"/>
  <c r="E109" i="5"/>
  <c r="C88" i="7"/>
  <c r="B88" i="7" s="1"/>
  <c r="E115" i="5"/>
  <c r="AB115" i="5" s="1"/>
  <c r="V115" i="5"/>
  <c r="U27" i="7" s="1"/>
  <c r="C115" i="5"/>
  <c r="E111" i="5"/>
  <c r="C34" i="7"/>
  <c r="B34" i="7" s="1"/>
  <c r="I55" i="7"/>
  <c r="P98" i="7"/>
  <c r="I93" i="7"/>
  <c r="U46" i="7"/>
  <c r="V36" i="7"/>
  <c r="W111" i="5"/>
  <c r="V23" i="7" s="1"/>
  <c r="G99" i="7"/>
  <c r="J80" i="7"/>
  <c r="V4" i="7"/>
  <c r="I60" i="7"/>
  <c r="F117" i="7"/>
  <c r="U42" i="7"/>
  <c r="S94" i="7"/>
  <c r="J58" i="7"/>
  <c r="I54" i="7"/>
  <c r="D55" i="7"/>
  <c r="S106" i="7"/>
  <c r="L96" i="7"/>
  <c r="C101" i="7"/>
  <c r="B101" i="7" s="1"/>
  <c r="V5" i="7"/>
  <c r="Q33" i="7"/>
  <c r="O68" i="7"/>
  <c r="E71" i="7"/>
  <c r="S64" i="7"/>
  <c r="Q7" i="7"/>
  <c r="U64" i="7"/>
  <c r="U15" i="7"/>
  <c r="J117" i="7"/>
  <c r="H70" i="7"/>
  <c r="T52" i="7"/>
  <c r="C86" i="7"/>
  <c r="B86" i="7" s="1"/>
  <c r="E28" i="7"/>
  <c r="E95" i="7"/>
  <c r="P23" i="7"/>
  <c r="P35" i="7"/>
  <c r="R10" i="7"/>
  <c r="O39" i="7"/>
  <c r="L40" i="7"/>
  <c r="M47" i="7"/>
  <c r="N18" i="7"/>
  <c r="T74" i="7"/>
  <c r="V113" i="7"/>
  <c r="T18" i="7"/>
  <c r="V103" i="7"/>
  <c r="L31" i="7"/>
  <c r="L48" i="7"/>
  <c r="Q64" i="7"/>
  <c r="K81" i="7"/>
  <c r="V86" i="7"/>
  <c r="F26" i="7"/>
  <c r="U88" i="7"/>
  <c r="O107" i="7"/>
  <c r="L82" i="7"/>
  <c r="G94" i="7"/>
  <c r="R4" i="7"/>
  <c r="C107" i="7"/>
  <c r="B107" i="7" s="1"/>
  <c r="O52" i="7"/>
  <c r="D32" i="7"/>
  <c r="C38" i="7"/>
  <c r="B38" i="7" s="1"/>
  <c r="N43" i="7"/>
  <c r="U47" i="7"/>
  <c r="M54" i="7"/>
  <c r="R77" i="7"/>
  <c r="Q96" i="7"/>
  <c r="R22" i="7"/>
  <c r="E56" i="7"/>
  <c r="P6" i="7"/>
  <c r="P88" i="7"/>
  <c r="R108" i="7"/>
  <c r="U109" i="7"/>
  <c r="C47" i="7"/>
  <c r="B47" i="7" s="1"/>
  <c r="L95" i="7"/>
  <c r="U18" i="7"/>
  <c r="M52" i="7"/>
  <c r="V29" i="7"/>
  <c r="T72" i="7"/>
  <c r="L65" i="7"/>
  <c r="K82" i="7"/>
  <c r="U85" i="7"/>
  <c r="P71" i="7"/>
  <c r="I32" i="7"/>
  <c r="Q89" i="7"/>
  <c r="L78" i="7"/>
  <c r="T36" i="7"/>
  <c r="G66" i="7"/>
  <c r="P115" i="7"/>
  <c r="U19" i="7"/>
  <c r="O11" i="7"/>
  <c r="I71" i="7"/>
  <c r="G27" i="7"/>
  <c r="V111" i="5"/>
  <c r="C79" i="7"/>
  <c r="B79" i="7" s="1"/>
  <c r="D73" i="7"/>
  <c r="E25" i="7"/>
  <c r="H74" i="7"/>
  <c r="G86" i="7"/>
  <c r="U50" i="7"/>
  <c r="V106" i="7"/>
  <c r="M18" i="7"/>
  <c r="O59" i="7"/>
  <c r="H69" i="7"/>
  <c r="L59" i="7"/>
  <c r="S4" i="7"/>
  <c r="M4" i="7"/>
  <c r="V80" i="7"/>
  <c r="U65" i="7"/>
  <c r="O32" i="7"/>
  <c r="O45" i="7"/>
  <c r="I25" i="7"/>
  <c r="Q70" i="7"/>
  <c r="N21" i="7"/>
  <c r="T62" i="7"/>
  <c r="M11" i="7"/>
  <c r="D17" i="7"/>
  <c r="P33" i="7"/>
  <c r="Q23" i="7"/>
  <c r="G113" i="7"/>
  <c r="F106" i="7"/>
  <c r="N88" i="7"/>
  <c r="H23" i="7"/>
  <c r="S50" i="7"/>
  <c r="I95" i="7"/>
  <c r="I36" i="7"/>
  <c r="S22" i="7"/>
  <c r="J19" i="7"/>
  <c r="P114" i="7"/>
  <c r="S39" i="7"/>
  <c r="C84" i="7"/>
  <c r="B84" i="7" s="1"/>
  <c r="J102" i="7"/>
  <c r="C45" i="7"/>
  <c r="B45" i="7" s="1"/>
  <c r="L10" i="7"/>
  <c r="F58" i="7"/>
  <c r="P41" i="7"/>
  <c r="H19" i="7"/>
  <c r="I43" i="7"/>
  <c r="Q48" i="7"/>
  <c r="O117" i="7"/>
  <c r="L13" i="7"/>
  <c r="D61" i="7"/>
  <c r="AB109" i="5"/>
  <c r="D43" i="7"/>
  <c r="U32" i="7"/>
  <c r="J37" i="7"/>
  <c r="L8" i="7"/>
  <c r="D99" i="7"/>
  <c r="Q10" i="7"/>
  <c r="V57" i="7"/>
  <c r="T27" i="7"/>
  <c r="L115" i="7"/>
  <c r="E101" i="7"/>
  <c r="U31" i="7"/>
  <c r="H77" i="7"/>
  <c r="L11" i="7"/>
  <c r="R115" i="7"/>
  <c r="Q42" i="7"/>
  <c r="Q82" i="7"/>
  <c r="V74" i="7"/>
  <c r="V60" i="7"/>
  <c r="H8" i="7"/>
  <c r="U69" i="7"/>
  <c r="C87" i="7"/>
  <c r="B87" i="7" s="1"/>
  <c r="K28" i="7"/>
  <c r="T47" i="7"/>
  <c r="O100" i="7"/>
  <c r="C113" i="7"/>
  <c r="B113" i="7" s="1"/>
  <c r="N33" i="7"/>
  <c r="I8" i="7"/>
  <c r="J110" i="7"/>
  <c r="V42" i="7"/>
  <c r="R42" i="7"/>
  <c r="S100" i="7"/>
  <c r="Q68" i="7"/>
  <c r="U34" i="7"/>
  <c r="C109" i="7"/>
  <c r="B109" i="7" s="1"/>
  <c r="N80" i="7"/>
  <c r="L112" i="7"/>
  <c r="E81" i="7"/>
  <c r="L22" i="7"/>
  <c r="R15" i="7"/>
  <c r="V82" i="7"/>
  <c r="R24" i="7"/>
  <c r="U84" i="7"/>
  <c r="S49" i="7"/>
  <c r="E108" i="5"/>
  <c r="AB108" i="5" s="1"/>
  <c r="W108" i="5"/>
  <c r="V12" i="7" s="1"/>
  <c r="C108" i="5"/>
  <c r="V108" i="5"/>
  <c r="U12" i="7" s="1"/>
  <c r="D44" i="7"/>
  <c r="U33" i="7"/>
  <c r="O35" i="7"/>
  <c r="U44" i="7"/>
  <c r="U14" i="7"/>
  <c r="D16" i="7"/>
  <c r="V35" i="7"/>
  <c r="V34" i="7"/>
  <c r="D42" i="7"/>
  <c r="D45" i="7"/>
  <c r="V13" i="7"/>
  <c r="U17" i="7"/>
  <c r="H76" i="7"/>
  <c r="D46" i="7"/>
  <c r="H12" i="7"/>
  <c r="V33" i="7"/>
  <c r="C105" i="7"/>
  <c r="B105" i="7" s="1"/>
  <c r="N13" i="7"/>
  <c r="K67" i="7"/>
  <c r="Q29" i="7"/>
  <c r="F98" i="7"/>
  <c r="J105" i="7"/>
  <c r="H91" i="7"/>
  <c r="I109" i="7"/>
  <c r="Q44" i="7"/>
  <c r="S112" i="7"/>
  <c r="J11" i="7"/>
  <c r="P12" i="7"/>
  <c r="F103" i="7"/>
  <c r="I22" i="7"/>
  <c r="E104" i="7"/>
  <c r="O81" i="7"/>
  <c r="C9" i="7"/>
  <c r="B9" i="7" s="1"/>
  <c r="F5" i="7"/>
  <c r="O65" i="7"/>
  <c r="N65" i="7"/>
  <c r="K25" i="7"/>
  <c r="M28" i="7"/>
  <c r="T56" i="7"/>
  <c r="F18" i="7"/>
  <c r="N55" i="7"/>
  <c r="Q117" i="7"/>
  <c r="J71" i="7"/>
  <c r="O79" i="7"/>
  <c r="J44" i="7"/>
  <c r="P117" i="7"/>
  <c r="R89" i="7"/>
  <c r="R50" i="7"/>
  <c r="S12" i="7"/>
  <c r="P30" i="7"/>
  <c r="F95" i="7"/>
  <c r="I81" i="7"/>
  <c r="F56" i="7"/>
  <c r="D87" i="7"/>
  <c r="K79" i="7"/>
  <c r="I90" i="7"/>
  <c r="S109" i="7"/>
  <c r="K49" i="7"/>
  <c r="G28" i="7"/>
  <c r="F82" i="7"/>
  <c r="N83" i="7"/>
  <c r="R64" i="7"/>
  <c r="F19" i="7"/>
  <c r="N87" i="7"/>
  <c r="U49" i="7"/>
  <c r="F88" i="7"/>
  <c r="P7" i="7"/>
  <c r="E107" i="7"/>
  <c r="K110" i="7"/>
  <c r="C71" i="7"/>
  <c r="B71" i="7" s="1"/>
  <c r="D10" i="7"/>
  <c r="T73" i="7"/>
  <c r="U82" i="7"/>
  <c r="N39" i="7"/>
  <c r="H60" i="7"/>
  <c r="I69" i="7"/>
  <c r="K85" i="7"/>
  <c r="H52" i="7"/>
  <c r="H61" i="7"/>
  <c r="N68" i="7"/>
  <c r="P66" i="7"/>
  <c r="J23" i="7"/>
  <c r="J109" i="7"/>
  <c r="E109" i="7"/>
  <c r="R17" i="7"/>
  <c r="E59" i="7"/>
  <c r="H115" i="7"/>
  <c r="K47" i="7"/>
  <c r="C39" i="7"/>
  <c r="B39" i="7" s="1"/>
  <c r="M19" i="7"/>
  <c r="L66" i="7"/>
  <c r="L69" i="7"/>
  <c r="O4" i="7"/>
  <c r="R25" i="7"/>
  <c r="K29" i="7"/>
  <c r="N64" i="7"/>
  <c r="D15" i="7"/>
  <c r="V78" i="7"/>
  <c r="J91" i="7"/>
  <c r="H14" i="7"/>
  <c r="D84" i="7"/>
  <c r="R58" i="7"/>
  <c r="E116" i="7"/>
  <c r="L93" i="7"/>
  <c r="M57" i="7"/>
  <c r="N89" i="7"/>
  <c r="D9" i="7"/>
  <c r="V62" i="7"/>
  <c r="F83" i="7"/>
  <c r="S110" i="7"/>
  <c r="G38" i="7"/>
  <c r="C56" i="7"/>
  <c r="B56" i="7" s="1"/>
  <c r="I51" i="7"/>
  <c r="S26" i="7"/>
  <c r="R18" i="7"/>
  <c r="N30" i="7"/>
  <c r="T8" i="7"/>
  <c r="F25" i="7"/>
  <c r="Q65" i="7"/>
  <c r="T61" i="7"/>
  <c r="J112" i="7"/>
  <c r="K15" i="7"/>
  <c r="C80" i="7"/>
  <c r="B80" i="7" s="1"/>
  <c r="T79" i="7"/>
  <c r="E29" i="7"/>
  <c r="T38" i="7"/>
  <c r="N17" i="7"/>
  <c r="H16" i="7"/>
  <c r="C20" i="7"/>
  <c r="B20" i="7" s="1"/>
  <c r="C54" i="7"/>
  <c r="B54" i="7" s="1"/>
  <c r="R40" i="7"/>
  <c r="O72" i="7"/>
  <c r="H28" i="7"/>
  <c r="M13" i="7"/>
  <c r="G88" i="7"/>
  <c r="N62" i="7"/>
  <c r="S96" i="7"/>
  <c r="T64" i="7"/>
  <c r="I26" i="7"/>
  <c r="M88" i="7"/>
  <c r="T113" i="7"/>
  <c r="Q111" i="7"/>
  <c r="E22" i="7"/>
  <c r="L9" i="7"/>
  <c r="S78" i="7"/>
  <c r="G111" i="7"/>
  <c r="L62" i="7"/>
  <c r="M86" i="7"/>
  <c r="U5" i="7"/>
  <c r="Q115" i="7"/>
  <c r="J83" i="7"/>
  <c r="C14" i="7"/>
  <c r="B14" i="7" s="1"/>
  <c r="M24" i="7"/>
  <c r="G95" i="7"/>
  <c r="F87" i="7"/>
  <c r="F75" i="7"/>
  <c r="I103" i="7"/>
  <c r="O29" i="7"/>
  <c r="R103" i="7"/>
  <c r="P9" i="7"/>
  <c r="S43" i="7"/>
  <c r="U75" i="7"/>
  <c r="T63" i="7"/>
  <c r="K112" i="7"/>
  <c r="M14" i="7"/>
  <c r="V97" i="7"/>
  <c r="L113" i="7"/>
  <c r="R33" i="7"/>
  <c r="P110" i="7"/>
  <c r="P55" i="7"/>
  <c r="K59" i="7"/>
  <c r="U35" i="7"/>
  <c r="R29" i="7"/>
  <c r="R41" i="7"/>
  <c r="C53" i="7"/>
  <c r="B53" i="7" s="1"/>
  <c r="E21" i="7"/>
  <c r="D94" i="7"/>
  <c r="M45" i="7"/>
  <c r="T37" i="7"/>
  <c r="J40" i="7"/>
  <c r="U8" i="7"/>
  <c r="U6" i="7"/>
  <c r="Q76" i="7"/>
  <c r="J53" i="7"/>
  <c r="J79" i="7"/>
  <c r="S37" i="7"/>
  <c r="D92" i="7"/>
  <c r="O20" i="7"/>
  <c r="O50" i="7"/>
  <c r="G8" i="7"/>
  <c r="T48" i="7"/>
  <c r="E49" i="7"/>
  <c r="N77" i="7"/>
  <c r="Q11" i="7"/>
  <c r="J73" i="7"/>
  <c r="R51" i="7"/>
  <c r="N58" i="7"/>
  <c r="C76" i="7"/>
  <c r="B76" i="7" s="1"/>
  <c r="Q72" i="7"/>
  <c r="R113" i="7"/>
  <c r="R102" i="7"/>
  <c r="D101" i="7"/>
  <c r="U40" i="7"/>
  <c r="O66" i="7"/>
  <c r="K62" i="7"/>
  <c r="K30" i="7"/>
  <c r="G73" i="7"/>
  <c r="D72" i="7"/>
  <c r="E46" i="7"/>
  <c r="J72" i="7"/>
  <c r="N94" i="7"/>
  <c r="V8" i="7"/>
  <c r="G102" i="7"/>
  <c r="T77" i="7"/>
  <c r="C25" i="7"/>
  <c r="B25" i="7" s="1"/>
  <c r="T21" i="7"/>
  <c r="H64" i="7"/>
  <c r="S33" i="7"/>
  <c r="K99" i="7"/>
  <c r="C73" i="7"/>
  <c r="B73" i="7" s="1"/>
  <c r="K111" i="7"/>
  <c r="S86" i="7"/>
  <c r="C24" i="7"/>
  <c r="B24" i="7" s="1"/>
  <c r="J70" i="7"/>
  <c r="G14" i="7"/>
  <c r="I45" i="7"/>
  <c r="I115" i="7"/>
  <c r="M92" i="7"/>
  <c r="O21" i="7"/>
  <c r="O118" i="7"/>
  <c r="H105" i="7"/>
  <c r="Q85" i="7"/>
  <c r="J78" i="7"/>
  <c r="V94" i="7"/>
  <c r="L46" i="7"/>
  <c r="H98" i="7"/>
  <c r="I24" i="7"/>
  <c r="L58" i="7"/>
  <c r="C104" i="7"/>
  <c r="B104" i="7" s="1"/>
  <c r="R86" i="7"/>
  <c r="F60" i="7"/>
  <c r="C26" i="7"/>
  <c r="B26" i="7" s="1"/>
  <c r="R30" i="7"/>
  <c r="K107" i="7"/>
  <c r="L108" i="7"/>
  <c r="O15" i="7"/>
  <c r="M111" i="7"/>
  <c r="U29" i="7"/>
  <c r="M100" i="7"/>
  <c r="L107" i="7"/>
  <c r="P10" i="7"/>
  <c r="S6" i="7"/>
  <c r="J114" i="7"/>
  <c r="H85" i="7"/>
  <c r="T34" i="7"/>
  <c r="M55" i="7"/>
  <c r="V68" i="7"/>
  <c r="S56" i="7"/>
  <c r="Q87" i="7"/>
  <c r="M108" i="7"/>
  <c r="T71" i="7"/>
  <c r="R105" i="7"/>
  <c r="U38" i="7"/>
  <c r="C81" i="7"/>
  <c r="B81" i="7" s="1"/>
  <c r="P4" i="7"/>
  <c r="V32" i="7"/>
  <c r="U43" i="7"/>
  <c r="N113" i="7"/>
  <c r="E87" i="7"/>
  <c r="I44" i="7"/>
  <c r="S77" i="7"/>
  <c r="M70" i="7"/>
  <c r="L42" i="7"/>
  <c r="U117" i="7"/>
  <c r="P93" i="7"/>
  <c r="U107" i="7"/>
  <c r="H88" i="7"/>
  <c r="H110" i="7"/>
  <c r="R5" i="7"/>
  <c r="K108" i="7"/>
  <c r="E50" i="7"/>
  <c r="T25" i="7"/>
  <c r="J55" i="7"/>
  <c r="D107" i="7"/>
  <c r="H26" i="7"/>
  <c r="H25" i="7"/>
  <c r="N6" i="7"/>
  <c r="N82" i="7"/>
  <c r="T55" i="7"/>
  <c r="T43" i="7"/>
  <c r="S97" i="7"/>
  <c r="T97" i="7"/>
  <c r="R14" i="7"/>
  <c r="L103" i="7"/>
  <c r="I34" i="7"/>
  <c r="C63" i="7"/>
  <c r="B63" i="7" s="1"/>
  <c r="C111" i="7"/>
  <c r="B111" i="7" s="1"/>
  <c r="F85" i="7"/>
  <c r="V7" i="7"/>
  <c r="K33" i="7"/>
  <c r="J98" i="7"/>
  <c r="O101" i="7"/>
  <c r="L19" i="7"/>
  <c r="P51" i="7"/>
  <c r="N37" i="7"/>
  <c r="U111" i="7"/>
  <c r="V87" i="7"/>
  <c r="N44" i="7"/>
  <c r="N51" i="7"/>
  <c r="P73" i="7"/>
  <c r="R96" i="7"/>
  <c r="G117" i="7"/>
  <c r="H4" i="7"/>
  <c r="I16" i="7"/>
  <c r="R109" i="7"/>
  <c r="V85" i="7"/>
  <c r="T100" i="7"/>
  <c r="L106" i="7"/>
  <c r="R100" i="7"/>
  <c r="P53" i="7"/>
  <c r="D37" i="7"/>
  <c r="O49" i="7"/>
  <c r="Q77" i="7"/>
  <c r="R32" i="7"/>
  <c r="P40" i="7"/>
  <c r="D29" i="7"/>
  <c r="V37" i="7"/>
  <c r="P94" i="7"/>
  <c r="J111" i="7"/>
  <c r="H56" i="7"/>
  <c r="L23" i="7"/>
  <c r="M51" i="7"/>
  <c r="M50" i="7"/>
  <c r="Q40" i="7"/>
  <c r="U58" i="7"/>
  <c r="Q102" i="7"/>
  <c r="V108" i="7"/>
  <c r="R95" i="7"/>
  <c r="K64" i="7"/>
  <c r="I65" i="7"/>
  <c r="E8" i="7"/>
  <c r="T23" i="7"/>
  <c r="U101" i="7"/>
  <c r="P97" i="7"/>
  <c r="M6" i="7"/>
  <c r="T117" i="7"/>
  <c r="L47" i="7"/>
  <c r="S41" i="7"/>
  <c r="I10" i="7"/>
  <c r="G62" i="7"/>
  <c r="H24" i="7"/>
  <c r="S99" i="7"/>
  <c r="F20" i="7"/>
  <c r="D36" i="7"/>
  <c r="J15" i="7"/>
  <c r="U23" i="7"/>
  <c r="S55" i="7"/>
  <c r="K56" i="7"/>
  <c r="L100" i="7"/>
  <c r="K66" i="7"/>
  <c r="F92" i="7"/>
  <c r="Q47" i="7"/>
  <c r="N78" i="7"/>
  <c r="P59" i="7"/>
  <c r="T54" i="7"/>
  <c r="C102" i="7"/>
  <c r="B102" i="7" s="1"/>
  <c r="N103" i="7"/>
  <c r="I17" i="7"/>
  <c r="M76" i="7"/>
  <c r="R8" i="7"/>
  <c r="J48" i="7"/>
  <c r="E32" i="7"/>
  <c r="E102" i="7"/>
  <c r="I48" i="7"/>
  <c r="O18" i="7"/>
  <c r="P61" i="7"/>
  <c r="I40" i="7"/>
  <c r="N79" i="7"/>
  <c r="K90" i="7"/>
  <c r="V104" i="7"/>
  <c r="H95" i="7"/>
  <c r="P83" i="7"/>
  <c r="C57" i="7"/>
  <c r="B57" i="7" s="1"/>
  <c r="L7" i="7"/>
  <c r="V109" i="7"/>
  <c r="J99" i="7"/>
  <c r="U95" i="7"/>
  <c r="R16" i="7"/>
  <c r="E55" i="7"/>
  <c r="M8" i="7"/>
  <c r="Q90" i="7"/>
  <c r="E42" i="7"/>
  <c r="R73" i="7"/>
  <c r="J21" i="7"/>
  <c r="F112" i="7"/>
  <c r="D65" i="7"/>
  <c r="Q63" i="7"/>
  <c r="F65" i="7"/>
  <c r="F34" i="7"/>
  <c r="P56" i="7"/>
  <c r="S65" i="7"/>
  <c r="F76" i="7"/>
  <c r="J81" i="7"/>
  <c r="L4" i="7"/>
  <c r="H46" i="7"/>
  <c r="J93" i="7"/>
  <c r="T103" i="7"/>
  <c r="G81" i="7"/>
  <c r="N61" i="7"/>
  <c r="H107" i="7"/>
  <c r="T60" i="7"/>
  <c r="U52" i="7"/>
  <c r="Q37" i="7"/>
  <c r="F91" i="7"/>
  <c r="T66" i="7"/>
  <c r="D106" i="7"/>
  <c r="D111" i="7"/>
  <c r="H75" i="7"/>
  <c r="O46" i="7"/>
  <c r="H5" i="7"/>
  <c r="P54" i="7"/>
  <c r="F115" i="7"/>
  <c r="H18" i="7"/>
  <c r="D7" i="7"/>
  <c r="H92" i="7"/>
  <c r="U78" i="7"/>
  <c r="P47" i="7"/>
  <c r="T51" i="7"/>
  <c r="O85" i="7"/>
  <c r="K83" i="7"/>
  <c r="V16" i="7"/>
  <c r="L87" i="7"/>
  <c r="C46" i="7"/>
  <c r="B46" i="7" s="1"/>
  <c r="M82" i="7"/>
  <c r="F42" i="7"/>
  <c r="C7" i="7"/>
  <c r="B7" i="7" s="1"/>
  <c r="G106" i="7"/>
  <c r="F16" i="7"/>
  <c r="J88" i="7"/>
  <c r="K74" i="7"/>
  <c r="U81" i="7"/>
  <c r="J100" i="7"/>
  <c r="V19" i="7"/>
  <c r="G71" i="7"/>
  <c r="I106" i="7"/>
  <c r="H40" i="7"/>
  <c r="D117" i="7"/>
  <c r="H30" i="7"/>
  <c r="D102" i="7"/>
  <c r="F27" i="7"/>
  <c r="Q16" i="7"/>
  <c r="K11" i="7"/>
  <c r="L63" i="7"/>
  <c r="T75" i="7"/>
  <c r="O116" i="7"/>
  <c r="R78" i="7"/>
  <c r="G19" i="7"/>
  <c r="Q19" i="7"/>
  <c r="D83" i="7"/>
  <c r="G50" i="7"/>
  <c r="T112" i="7"/>
  <c r="P106" i="7"/>
  <c r="N85" i="7"/>
  <c r="S116" i="7"/>
  <c r="V83" i="7"/>
  <c r="I50" i="7"/>
  <c r="S74" i="7"/>
  <c r="N16" i="7"/>
  <c r="P18" i="7"/>
  <c r="S63" i="7"/>
  <c r="T26" i="7"/>
  <c r="M48" i="7"/>
  <c r="J86" i="7"/>
  <c r="V101" i="7"/>
  <c r="M7" i="7"/>
  <c r="O95" i="7"/>
  <c r="P37" i="7"/>
  <c r="E115" i="7"/>
  <c r="V30" i="7"/>
  <c r="S91" i="7"/>
  <c r="O56" i="7"/>
  <c r="J115" i="7"/>
  <c r="K44" i="7"/>
  <c r="T91" i="7"/>
  <c r="K55" i="7"/>
  <c r="G76" i="7"/>
  <c r="G11" i="7"/>
  <c r="J90" i="7"/>
  <c r="M81" i="7"/>
  <c r="O51" i="7"/>
  <c r="O60" i="7"/>
  <c r="Q54" i="7"/>
  <c r="U72" i="7"/>
  <c r="E10" i="7"/>
  <c r="D66" i="7"/>
  <c r="O30" i="7"/>
  <c r="I78" i="7"/>
  <c r="F69" i="7"/>
  <c r="E57" i="7"/>
  <c r="N4" i="7"/>
  <c r="J118" i="7"/>
  <c r="I49" i="7"/>
  <c r="L50" i="7"/>
  <c r="Q56" i="7"/>
  <c r="D67" i="7"/>
  <c r="N54" i="7"/>
  <c r="H113" i="7"/>
  <c r="M68" i="7"/>
  <c r="V81" i="7"/>
  <c r="N19" i="7"/>
  <c r="K115" i="7"/>
  <c r="Q35" i="7"/>
  <c r="G72" i="7"/>
  <c r="H34" i="7"/>
  <c r="H96" i="7"/>
  <c r="J36" i="7"/>
  <c r="P46" i="7"/>
  <c r="E90" i="7"/>
  <c r="K102" i="7"/>
  <c r="L20" i="7"/>
  <c r="P62" i="7"/>
  <c r="S87" i="7"/>
  <c r="H87" i="7"/>
  <c r="R76" i="7"/>
  <c r="V98" i="7"/>
  <c r="T114" i="7"/>
  <c r="U70" i="7"/>
  <c r="O64" i="7"/>
  <c r="O17" i="7"/>
  <c r="J54" i="7"/>
  <c r="H7" i="7"/>
  <c r="E106" i="7"/>
  <c r="J95" i="7"/>
  <c r="E67" i="7"/>
  <c r="P74" i="7"/>
  <c r="S54" i="7"/>
  <c r="D100" i="7"/>
  <c r="V18" i="7"/>
  <c r="L77" i="7"/>
  <c r="P24" i="7"/>
  <c r="N99" i="7"/>
  <c r="R67" i="7"/>
  <c r="N109" i="7"/>
  <c r="H97" i="7"/>
  <c r="J6" i="7"/>
  <c r="M44" i="7"/>
  <c r="H42" i="7"/>
  <c r="I30" i="7"/>
  <c r="E65" i="7"/>
  <c r="E113" i="7"/>
  <c r="O34" i="7"/>
  <c r="M15" i="7"/>
  <c r="E80" i="7"/>
  <c r="G10" i="7"/>
  <c r="D77" i="7"/>
  <c r="K80" i="7"/>
  <c r="F13" i="7"/>
  <c r="O42" i="7"/>
  <c r="L67" i="7"/>
  <c r="R44" i="7"/>
  <c r="E62" i="7"/>
  <c r="T32" i="7"/>
  <c r="Q88" i="7"/>
  <c r="K23" i="7"/>
  <c r="M98" i="7"/>
  <c r="T42" i="7"/>
  <c r="N11" i="7"/>
  <c r="N27" i="7"/>
  <c r="M58" i="7"/>
  <c r="D113" i="7"/>
  <c r="F118" i="7"/>
  <c r="N42" i="7"/>
  <c r="G40" i="7"/>
  <c r="R99" i="7"/>
  <c r="C89" i="7"/>
  <c r="B89" i="7" s="1"/>
  <c r="S104" i="7"/>
  <c r="O92" i="7"/>
  <c r="N14" i="7"/>
  <c r="I42" i="7"/>
  <c r="E36" i="7"/>
  <c r="P25" i="7"/>
  <c r="K60" i="7"/>
  <c r="N69" i="7"/>
  <c r="T80" i="7"/>
  <c r="F53" i="7"/>
  <c r="E83" i="7"/>
  <c r="F94" i="7"/>
  <c r="E88" i="7"/>
  <c r="I105" i="7"/>
  <c r="J74" i="7"/>
  <c r="S10" i="7"/>
  <c r="R59" i="7"/>
  <c r="O37" i="7"/>
  <c r="S80" i="7"/>
  <c r="Q98" i="7"/>
  <c r="Q6" i="7"/>
  <c r="O8" i="7"/>
  <c r="T116" i="7"/>
  <c r="E89" i="7"/>
  <c r="V100" i="7"/>
  <c r="P82" i="7"/>
  <c r="R80" i="7"/>
  <c r="D116" i="7"/>
  <c r="J108" i="7"/>
  <c r="C28" i="7"/>
  <c r="B28" i="7" s="1"/>
  <c r="N92" i="7"/>
  <c r="P113" i="7"/>
  <c r="I87" i="7"/>
  <c r="N52" i="7"/>
  <c r="T94" i="7"/>
  <c r="P14" i="7"/>
  <c r="D33" i="7"/>
  <c r="S47" i="7"/>
  <c r="S108" i="7"/>
  <c r="P81" i="7"/>
  <c r="F78" i="7"/>
  <c r="E84" i="7"/>
  <c r="P21" i="7"/>
  <c r="P22" i="7"/>
  <c r="R101" i="7"/>
  <c r="J113" i="7"/>
  <c r="S46" i="7"/>
  <c r="L6" i="7"/>
  <c r="F100" i="7"/>
  <c r="K70" i="7"/>
  <c r="G75" i="7"/>
  <c r="M80" i="7"/>
  <c r="E37" i="7"/>
  <c r="S92" i="7"/>
  <c r="R20" i="7"/>
  <c r="M62" i="7"/>
  <c r="D76" i="7"/>
  <c r="S51" i="7"/>
  <c r="M74" i="7"/>
  <c r="H20" i="7"/>
  <c r="R97" i="7"/>
  <c r="O19" i="7"/>
  <c r="C4" i="7"/>
  <c r="B4" i="7" s="1"/>
  <c r="U63" i="7"/>
  <c r="C75" i="7"/>
  <c r="B75" i="7" s="1"/>
  <c r="R46" i="7"/>
  <c r="S69" i="7"/>
  <c r="L52" i="7"/>
  <c r="F107" i="7"/>
  <c r="P17" i="7"/>
  <c r="I29" i="7"/>
  <c r="R114" i="7"/>
  <c r="D112" i="7"/>
  <c r="O111" i="7"/>
  <c r="F68" i="7"/>
  <c r="M26" i="7"/>
  <c r="S89" i="7"/>
  <c r="D90" i="7"/>
  <c r="I101" i="7"/>
  <c r="I107" i="7"/>
  <c r="J16" i="7"/>
  <c r="K6" i="7"/>
  <c r="Q51" i="7"/>
  <c r="T30" i="7"/>
  <c r="H37" i="7"/>
  <c r="I61" i="7"/>
  <c r="U99" i="7"/>
  <c r="P19" i="7"/>
  <c r="J87" i="7"/>
  <c r="R6" i="7"/>
  <c r="K93" i="7"/>
  <c r="I38" i="7"/>
  <c r="O99" i="7"/>
  <c r="T57" i="7"/>
  <c r="U83" i="7"/>
  <c r="C15" i="7"/>
  <c r="B15" i="7" s="1"/>
  <c r="O69" i="7"/>
  <c r="V71" i="7"/>
  <c r="C65" i="7"/>
  <c r="B65" i="7" s="1"/>
  <c r="R92" i="7"/>
  <c r="K57" i="7"/>
  <c r="D75" i="7"/>
  <c r="I73" i="7"/>
  <c r="O104" i="7"/>
  <c r="J62" i="7"/>
  <c r="H29" i="7"/>
  <c r="Q9" i="7"/>
  <c r="J85" i="7"/>
  <c r="R107" i="7"/>
  <c r="S90" i="7"/>
  <c r="H11" i="7"/>
  <c r="P76" i="7"/>
  <c r="R118" i="7"/>
  <c r="S44" i="7"/>
  <c r="S45" i="7"/>
  <c r="O86" i="7"/>
  <c r="C60" i="7"/>
  <c r="B60" i="7" s="1"/>
  <c r="I94" i="7"/>
  <c r="Q75" i="7"/>
  <c r="G101" i="7"/>
  <c r="G107" i="7"/>
  <c r="J94" i="7"/>
  <c r="K24" i="7"/>
  <c r="H31" i="7"/>
  <c r="F38" i="7"/>
  <c r="F55" i="7"/>
  <c r="H21" i="7"/>
  <c r="H33" i="7"/>
  <c r="K35" i="7"/>
  <c r="H100" i="7"/>
  <c r="R23" i="7"/>
  <c r="Q49" i="7"/>
  <c r="M90" i="7"/>
  <c r="M69" i="7"/>
  <c r="E11" i="7"/>
  <c r="C115" i="7"/>
  <c r="B115" i="7" s="1"/>
  <c r="I77" i="7"/>
  <c r="C19" i="7"/>
  <c r="B19" i="7" s="1"/>
  <c r="H94" i="7"/>
  <c r="G42" i="7"/>
  <c r="V49" i="7"/>
  <c r="I67" i="7"/>
  <c r="S117" i="7"/>
  <c r="H93" i="7"/>
  <c r="T10" i="7"/>
  <c r="E39" i="7"/>
  <c r="K69" i="7"/>
  <c r="K20" i="7"/>
  <c r="P107" i="7"/>
  <c r="I72" i="7"/>
  <c r="G104" i="7"/>
  <c r="T31" i="7"/>
  <c r="O63" i="7"/>
  <c r="L36" i="7"/>
  <c r="R27" i="7"/>
  <c r="M95" i="7"/>
  <c r="H39" i="7"/>
  <c r="M36" i="7"/>
  <c r="R69" i="7"/>
  <c r="F9" i="7"/>
  <c r="J4" i="7"/>
  <c r="C36" i="7"/>
  <c r="B36" i="7" s="1"/>
  <c r="R43" i="7"/>
  <c r="D104" i="7"/>
  <c r="E98" i="7"/>
  <c r="C68" i="7"/>
  <c r="B68" i="7" s="1"/>
  <c r="E72" i="7"/>
  <c r="P32" i="7"/>
  <c r="I19" i="7"/>
  <c r="K12" i="7"/>
  <c r="N60" i="7"/>
  <c r="M73" i="7"/>
  <c r="Q112" i="7"/>
  <c r="S95" i="7"/>
  <c r="O10" i="7"/>
  <c r="F44" i="7"/>
  <c r="T96" i="7"/>
  <c r="C12" i="7"/>
  <c r="B12" i="7" s="1"/>
  <c r="L16" i="7"/>
  <c r="L90" i="7"/>
  <c r="C61" i="7"/>
  <c r="B61" i="7" s="1"/>
  <c r="E118" i="7"/>
  <c r="I114" i="7"/>
  <c r="F97" i="7"/>
  <c r="E19" i="7"/>
  <c r="L97" i="7"/>
  <c r="D80" i="7"/>
  <c r="R98" i="7"/>
  <c r="F96" i="7"/>
  <c r="H6" i="7"/>
  <c r="G112" i="7"/>
  <c r="P77" i="7"/>
  <c r="V117" i="7"/>
  <c r="U53" i="7"/>
  <c r="U92" i="7"/>
  <c r="E20" i="7"/>
  <c r="L91" i="7"/>
  <c r="J32" i="7"/>
  <c r="N72" i="7"/>
  <c r="L80" i="7"/>
  <c r="R11" i="7"/>
  <c r="I99" i="7"/>
  <c r="V89" i="7"/>
  <c r="C69" i="7"/>
  <c r="B69" i="7" s="1"/>
  <c r="G103" i="7"/>
  <c r="C114" i="7"/>
  <c r="B114" i="7" s="1"/>
  <c r="Q27" i="7"/>
  <c r="J28" i="7"/>
  <c r="T93" i="7"/>
  <c r="R39" i="7"/>
  <c r="E52" i="7"/>
  <c r="N66" i="7"/>
  <c r="T13" i="7"/>
  <c r="C100" i="7"/>
  <c r="B100" i="7" s="1"/>
  <c r="T90" i="7"/>
  <c r="R45" i="7"/>
  <c r="U112" i="7"/>
  <c r="O26" i="7"/>
  <c r="G91" i="7"/>
  <c r="E78" i="7"/>
  <c r="C50" i="7"/>
  <c r="B50" i="7" s="1"/>
  <c r="O12" i="7"/>
  <c r="T19" i="7"/>
  <c r="M107" i="7"/>
  <c r="L73" i="7"/>
  <c r="V11" i="7"/>
  <c r="Q118" i="7"/>
  <c r="M22" i="7"/>
  <c r="S20" i="7"/>
  <c r="U97" i="7"/>
  <c r="R82" i="7"/>
  <c r="G23" i="7"/>
  <c r="E40" i="7"/>
  <c r="D118" i="7"/>
  <c r="C77" i="7"/>
  <c r="B77" i="7" s="1"/>
  <c r="R93" i="7"/>
  <c r="E34" i="7"/>
  <c r="E48" i="7"/>
  <c r="J56" i="7"/>
  <c r="L84" i="7"/>
  <c r="L44" i="7"/>
  <c r="D88" i="7"/>
  <c r="J76" i="7"/>
  <c r="F61" i="7"/>
  <c r="J13" i="7"/>
  <c r="D47" i="7"/>
  <c r="U56" i="7"/>
  <c r="H90" i="7"/>
  <c r="P104" i="7"/>
  <c r="E110" i="7"/>
  <c r="O16" i="7"/>
  <c r="F104" i="7"/>
  <c r="C78" i="7"/>
  <c r="B78" i="7" s="1"/>
  <c r="H116" i="7"/>
  <c r="S84" i="7"/>
  <c r="L98" i="7"/>
  <c r="J35" i="7"/>
  <c r="J27" i="7"/>
  <c r="Q8" i="7"/>
  <c r="C90" i="7"/>
  <c r="B90" i="7" s="1"/>
  <c r="T6" i="7"/>
  <c r="O80" i="7"/>
  <c r="D79" i="7"/>
  <c r="L35" i="7"/>
  <c r="R83" i="7"/>
  <c r="E68" i="7"/>
  <c r="D5" i="7"/>
  <c r="P102" i="7"/>
  <c r="T67" i="7"/>
  <c r="M89" i="7"/>
  <c r="K75" i="7"/>
  <c r="C43" i="7"/>
  <c r="B43" i="7" s="1"/>
  <c r="O13" i="7"/>
  <c r="P95" i="7"/>
  <c r="J92" i="7"/>
  <c r="N32" i="7"/>
  <c r="T99" i="7"/>
  <c r="H81" i="7"/>
  <c r="M29" i="7"/>
  <c r="U74" i="7"/>
  <c r="Q101" i="7"/>
  <c r="S17" i="7"/>
  <c r="O6" i="7"/>
  <c r="T59" i="7"/>
  <c r="M17" i="7"/>
  <c r="E94" i="7"/>
  <c r="R60" i="7"/>
  <c r="H53" i="7"/>
  <c r="T39" i="7"/>
  <c r="Q60" i="7"/>
  <c r="F30" i="7"/>
  <c r="F52" i="7"/>
  <c r="V50" i="7"/>
  <c r="S81" i="7"/>
  <c r="F93" i="7"/>
  <c r="H63" i="7"/>
  <c r="H57" i="7"/>
  <c r="I76" i="7"/>
  <c r="H118" i="7"/>
  <c r="N49" i="7"/>
  <c r="C18" i="7"/>
  <c r="B18" i="7" s="1"/>
  <c r="C67" i="7"/>
  <c r="B67" i="7" s="1"/>
  <c r="U102" i="7"/>
  <c r="L85" i="7"/>
  <c r="N40" i="7"/>
  <c r="N5" i="7"/>
  <c r="J31" i="7"/>
  <c r="E73" i="7"/>
  <c r="M49" i="7"/>
  <c r="O38" i="7"/>
  <c r="U108" i="7"/>
  <c r="O25" i="7"/>
  <c r="P44" i="7"/>
  <c r="I7" i="7"/>
  <c r="I37" i="7"/>
  <c r="N41" i="7"/>
  <c r="V67" i="7"/>
  <c r="T82" i="7"/>
  <c r="F62" i="7"/>
  <c r="O91" i="7"/>
  <c r="S19" i="7"/>
  <c r="G109" i="7"/>
  <c r="L86" i="7"/>
  <c r="H47" i="7"/>
  <c r="C74" i="7"/>
  <c r="B74" i="7" s="1"/>
  <c r="Q28" i="7"/>
  <c r="D114" i="7"/>
  <c r="N101" i="7"/>
  <c r="M71" i="7"/>
  <c r="H112" i="7"/>
  <c r="M118" i="7"/>
  <c r="M40" i="7"/>
  <c r="U115" i="7"/>
  <c r="G93" i="7"/>
  <c r="N23" i="7"/>
  <c r="G97" i="7"/>
  <c r="U96" i="7"/>
  <c r="P90" i="7"/>
  <c r="G48" i="7"/>
  <c r="L27" i="7"/>
  <c r="E91" i="7"/>
  <c r="P116" i="7"/>
  <c r="T58" i="7"/>
  <c r="K8" i="7"/>
  <c r="C70" i="7"/>
  <c r="B70" i="7" s="1"/>
  <c r="L29" i="7"/>
  <c r="S101" i="7"/>
  <c r="H22" i="7"/>
  <c r="K31" i="7"/>
  <c r="U104" i="7"/>
  <c r="S79" i="7"/>
  <c r="U87" i="7"/>
  <c r="F111" i="7"/>
  <c r="L71" i="7"/>
  <c r="G56" i="7"/>
  <c r="I52" i="7"/>
  <c r="R37" i="7"/>
  <c r="Q114" i="7"/>
  <c r="T89" i="7"/>
  <c r="F23" i="7"/>
  <c r="P86" i="7"/>
  <c r="L76" i="7"/>
  <c r="P92" i="7"/>
  <c r="O94" i="7"/>
  <c r="I110" i="7"/>
  <c r="F11" i="7"/>
  <c r="R110" i="7"/>
  <c r="P42" i="7"/>
  <c r="F80" i="7"/>
  <c r="E12" i="7"/>
  <c r="O102" i="7"/>
  <c r="E35" i="7"/>
  <c r="P16" i="7"/>
  <c r="T12" i="7"/>
  <c r="L72" i="7"/>
  <c r="F29" i="7"/>
  <c r="L105" i="7"/>
  <c r="P108" i="7"/>
  <c r="O109" i="7"/>
  <c r="N81" i="7"/>
  <c r="E75" i="7"/>
  <c r="H83" i="7"/>
  <c r="R84" i="7"/>
  <c r="F99" i="7"/>
  <c r="C103" i="7"/>
  <c r="B103" i="7" s="1"/>
  <c r="F17" i="7"/>
  <c r="L28" i="7"/>
  <c r="Q39" i="7"/>
  <c r="D52" i="7"/>
  <c r="C8" i="7"/>
  <c r="B8" i="7" s="1"/>
  <c r="R112" i="7"/>
  <c r="K87" i="7"/>
  <c r="U55" i="7"/>
  <c r="E38" i="7"/>
  <c r="L17" i="7"/>
  <c r="F32" i="7"/>
  <c r="V70" i="7"/>
  <c r="H41" i="7"/>
  <c r="I68" i="7"/>
  <c r="C66" i="7"/>
  <c r="B66" i="7" s="1"/>
  <c r="K42" i="7"/>
  <c r="O83" i="7"/>
  <c r="H67" i="7"/>
  <c r="L111" i="7"/>
  <c r="C10" i="7"/>
  <c r="B10" i="7" s="1"/>
  <c r="L37" i="7"/>
  <c r="D74" i="7"/>
  <c r="M84" i="7"/>
  <c r="L104" i="7"/>
  <c r="R85" i="7"/>
  <c r="C64" i="7"/>
  <c r="B64" i="7" s="1"/>
  <c r="Q104" i="7"/>
  <c r="J60" i="7"/>
  <c r="K37" i="7"/>
  <c r="Q61" i="7"/>
  <c r="C110" i="7"/>
  <c r="B110" i="7" s="1"/>
  <c r="N111" i="7"/>
  <c r="V114" i="7"/>
  <c r="I74" i="7"/>
  <c r="N34" i="7"/>
  <c r="Q46" i="7"/>
  <c r="L99" i="7"/>
  <c r="J77" i="7"/>
  <c r="O75" i="7"/>
  <c r="G49" i="7"/>
  <c r="V21" i="7"/>
  <c r="D58" i="7"/>
  <c r="J5" i="7"/>
  <c r="D103" i="7"/>
  <c r="F28" i="7"/>
  <c r="F101" i="7"/>
  <c r="E14" i="7"/>
  <c r="S98" i="7"/>
  <c r="I70" i="7"/>
  <c r="N76" i="7"/>
  <c r="N53" i="7"/>
  <c r="I116" i="7"/>
  <c r="S29" i="7"/>
  <c r="G43" i="7"/>
  <c r="R81" i="7"/>
  <c r="M12" i="7"/>
  <c r="E97" i="7"/>
  <c r="I89" i="7"/>
  <c r="R31" i="7"/>
  <c r="H68" i="7"/>
  <c r="F72" i="7"/>
  <c r="J64" i="7"/>
  <c r="G22" i="7"/>
  <c r="K19" i="7"/>
  <c r="O23" i="7"/>
  <c r="K94" i="7"/>
  <c r="L43" i="7"/>
  <c r="Q17" i="7"/>
  <c r="L79" i="7"/>
  <c r="K76" i="7"/>
  <c r="G18" i="7"/>
  <c r="F14" i="7"/>
  <c r="Q84" i="7"/>
  <c r="F114" i="7"/>
  <c r="E92" i="7"/>
  <c r="Q15" i="7"/>
  <c r="S36" i="7"/>
  <c r="E99" i="7"/>
  <c r="P43" i="7"/>
  <c r="J39" i="7"/>
  <c r="L30" i="7"/>
  <c r="P27" i="7"/>
  <c r="H15" i="7"/>
  <c r="E54" i="7"/>
  <c r="C83" i="7"/>
  <c r="B83" i="7" s="1"/>
  <c r="M43" i="7"/>
  <c r="H13" i="7"/>
  <c r="D89" i="7"/>
  <c r="S18" i="7"/>
  <c r="F47" i="7"/>
  <c r="P31" i="7"/>
  <c r="E17" i="7"/>
  <c r="K86" i="7"/>
  <c r="P84" i="7"/>
  <c r="H82" i="7"/>
  <c r="P79" i="7"/>
  <c r="M23" i="7"/>
  <c r="S76" i="7"/>
  <c r="L41" i="7"/>
  <c r="O7" i="7"/>
  <c r="H103" i="7"/>
  <c r="L116" i="7"/>
  <c r="S15" i="7"/>
  <c r="J116" i="7"/>
  <c r="Q105" i="7"/>
  <c r="G115" i="7"/>
  <c r="C82" i="7"/>
  <c r="B82" i="7" s="1"/>
  <c r="Q14" i="7"/>
  <c r="G114" i="7"/>
  <c r="V58" i="7"/>
  <c r="D108" i="7"/>
  <c r="S67" i="7"/>
  <c r="E53" i="7"/>
  <c r="J59" i="7"/>
  <c r="I59" i="7"/>
  <c r="R9" i="7"/>
  <c r="I113" i="7"/>
  <c r="M104" i="7"/>
  <c r="R104" i="7"/>
  <c r="M116" i="7"/>
  <c r="D63" i="7"/>
  <c r="G85" i="7"/>
  <c r="O31" i="7"/>
  <c r="R54" i="7"/>
  <c r="V64" i="7"/>
  <c r="H101" i="7"/>
  <c r="M60" i="7"/>
  <c r="V48" i="7"/>
  <c r="P34" i="7"/>
  <c r="E82" i="7"/>
  <c r="P75" i="7"/>
  <c r="J61" i="7"/>
  <c r="I5" i="7"/>
  <c r="F40" i="7"/>
  <c r="O47" i="7"/>
  <c r="K32" i="7"/>
  <c r="O54" i="7"/>
  <c r="N117" i="7"/>
  <c r="T105" i="7"/>
  <c r="T85" i="7"/>
  <c r="F41" i="7"/>
  <c r="G79" i="7"/>
  <c r="F81" i="7"/>
  <c r="R63" i="7"/>
  <c r="T40" i="7"/>
  <c r="M9" i="7"/>
  <c r="G37" i="7"/>
  <c r="R66" i="7"/>
  <c r="M37" i="7"/>
  <c r="E41" i="7"/>
  <c r="L57" i="7"/>
  <c r="O43" i="7"/>
  <c r="D81" i="7"/>
  <c r="K73" i="7"/>
  <c r="O77" i="7"/>
  <c r="F108" i="7"/>
  <c r="M66" i="7"/>
  <c r="F57" i="7"/>
  <c r="G5" i="7"/>
  <c r="O70" i="7"/>
  <c r="R26" i="7"/>
  <c r="T98" i="7"/>
  <c r="I12" i="7"/>
  <c r="M41" i="7"/>
  <c r="Q69" i="7"/>
  <c r="H62" i="7"/>
  <c r="V28" i="7"/>
  <c r="J67" i="7"/>
  <c r="J107" i="7"/>
  <c r="Q78" i="7"/>
  <c r="E105" i="7"/>
  <c r="L118" i="7"/>
  <c r="H10" i="7"/>
  <c r="L88" i="7"/>
  <c r="R38" i="7"/>
  <c r="M75" i="7"/>
  <c r="O112" i="7"/>
  <c r="S35" i="7"/>
  <c r="M110" i="7"/>
  <c r="O44" i="7"/>
  <c r="S13" i="7"/>
  <c r="P38" i="7"/>
  <c r="J97" i="7"/>
  <c r="N20" i="7"/>
  <c r="F102" i="7"/>
  <c r="M30" i="7"/>
  <c r="V38" i="7"/>
  <c r="O84" i="7"/>
  <c r="N50" i="7"/>
  <c r="E26" i="7"/>
  <c r="D98" i="7"/>
  <c r="G77" i="7"/>
  <c r="J45" i="7"/>
  <c r="N74" i="7"/>
  <c r="U68" i="7"/>
  <c r="D91" i="7"/>
  <c r="U59" i="7"/>
  <c r="E100" i="7"/>
  <c r="K10" i="7"/>
  <c r="S83" i="7"/>
  <c r="S115" i="7"/>
  <c r="C27" i="7"/>
  <c r="B27" i="7" s="1"/>
  <c r="K54" i="7"/>
  <c r="J106" i="7"/>
  <c r="K7" i="7"/>
  <c r="I9" i="7"/>
  <c r="R53" i="7"/>
  <c r="D95" i="7"/>
  <c r="V54" i="7"/>
  <c r="O33" i="7"/>
  <c r="I6" i="7"/>
  <c r="G31" i="7"/>
  <c r="G69" i="7"/>
  <c r="R71" i="7"/>
  <c r="J101" i="7"/>
  <c r="O105" i="7"/>
  <c r="R7" i="7"/>
  <c r="G116" i="7"/>
  <c r="F67" i="7"/>
  <c r="Q18" i="7"/>
  <c r="K116" i="7"/>
  <c r="J43" i="7"/>
  <c r="N24" i="7"/>
  <c r="S25" i="7"/>
  <c r="N35" i="7"/>
  <c r="G105" i="7"/>
  <c r="D59" i="7"/>
  <c r="R74" i="7"/>
  <c r="Q92" i="7"/>
  <c r="P72" i="7"/>
  <c r="L24" i="7"/>
  <c r="M78" i="7"/>
  <c r="R88" i="7"/>
  <c r="C6" i="7"/>
  <c r="B6" i="7" s="1"/>
  <c r="E47" i="7"/>
  <c r="E86" i="7"/>
  <c r="Q83" i="7"/>
  <c r="M65" i="7"/>
  <c r="N57" i="7"/>
  <c r="J22" i="7"/>
  <c r="C16" i="7"/>
  <c r="B16" i="7" s="1"/>
  <c r="R65" i="7"/>
  <c r="S62" i="7"/>
  <c r="S5" i="7"/>
  <c r="D97" i="7"/>
  <c r="K22" i="7"/>
  <c r="H104" i="7"/>
  <c r="D86" i="7"/>
  <c r="U54" i="7"/>
  <c r="N105" i="7"/>
  <c r="G83" i="7"/>
  <c r="N110" i="7"/>
  <c r="G100" i="7"/>
  <c r="V15" i="7"/>
  <c r="I62" i="7"/>
  <c r="Q57" i="7"/>
  <c r="P80" i="7"/>
  <c r="G21" i="7"/>
  <c r="K39" i="7"/>
  <c r="V112" i="7"/>
  <c r="K117" i="7"/>
  <c r="C106" i="7"/>
  <c r="B106" i="7" s="1"/>
  <c r="V59" i="7"/>
  <c r="Q93" i="7"/>
  <c r="O106" i="7"/>
  <c r="P109" i="7"/>
  <c r="K72" i="7"/>
  <c r="L45" i="7"/>
  <c r="S72" i="7"/>
  <c r="H44" i="7"/>
  <c r="G89" i="7"/>
  <c r="M67" i="7"/>
  <c r="V41" i="7"/>
  <c r="M115" i="7"/>
  <c r="O113" i="7"/>
  <c r="S70" i="7"/>
  <c r="G74" i="7"/>
  <c r="I118" i="7"/>
  <c r="M114" i="7"/>
  <c r="V84" i="7"/>
  <c r="Q25" i="7"/>
  <c r="P103" i="7"/>
  <c r="M35" i="7"/>
  <c r="R94" i="7"/>
  <c r="Q58" i="7"/>
  <c r="E18" i="7"/>
  <c r="F116" i="7"/>
  <c r="N29" i="7"/>
  <c r="O114" i="7"/>
  <c r="F71" i="7"/>
  <c r="S114" i="7"/>
  <c r="P68" i="7"/>
  <c r="F22" i="7"/>
  <c r="K100" i="7"/>
  <c r="O73" i="7"/>
  <c r="F59" i="7"/>
  <c r="Q38" i="7"/>
  <c r="V105" i="7"/>
  <c r="E76" i="7"/>
  <c r="E96" i="7"/>
  <c r="Q97" i="7"/>
  <c r="G63" i="7"/>
  <c r="O22" i="7"/>
  <c r="L92" i="7"/>
  <c r="S24" i="7"/>
  <c r="H99" i="7"/>
  <c r="O41" i="7"/>
  <c r="S102" i="7"/>
  <c r="T15" i="7"/>
  <c r="K114" i="7"/>
  <c r="N31" i="7"/>
  <c r="P78" i="7"/>
  <c r="J17" i="7"/>
  <c r="K43" i="7"/>
  <c r="P87" i="7"/>
  <c r="C49" i="7"/>
  <c r="B49" i="7" s="1"/>
  <c r="L5" i="7"/>
  <c r="S42" i="7"/>
  <c r="K63" i="7"/>
  <c r="T84" i="7"/>
  <c r="T107" i="7"/>
  <c r="H80" i="7"/>
  <c r="E60" i="7"/>
  <c r="O108" i="7"/>
  <c r="O82" i="7"/>
  <c r="J18" i="7"/>
  <c r="U118" i="7"/>
  <c r="J103" i="7"/>
  <c r="S40" i="7"/>
  <c r="O110" i="7"/>
  <c r="D30" i="7"/>
  <c r="Q22" i="7"/>
  <c r="P96" i="7"/>
  <c r="V53" i="7"/>
  <c r="G96" i="7"/>
  <c r="Q13" i="7"/>
  <c r="N116" i="7"/>
  <c r="U106" i="7"/>
  <c r="I39" i="7"/>
  <c r="T5" i="7"/>
  <c r="U105" i="7"/>
  <c r="L70" i="7"/>
  <c r="P49" i="7"/>
  <c r="E61" i="7"/>
  <c r="E93" i="7"/>
  <c r="U86" i="7"/>
  <c r="L33" i="7"/>
  <c r="C37" i="7"/>
  <c r="B37" i="7" s="1"/>
  <c r="R72" i="7"/>
  <c r="C117" i="7"/>
  <c r="B117" i="7" s="1"/>
  <c r="Q4" i="7"/>
  <c r="T102" i="7"/>
  <c r="G80" i="7"/>
  <c r="N28" i="7"/>
  <c r="V27" i="7"/>
  <c r="N59" i="7"/>
  <c r="H50" i="7"/>
  <c r="V17" i="7"/>
  <c r="D115" i="7"/>
  <c r="S9" i="7"/>
  <c r="G46" i="7"/>
  <c r="O90" i="7"/>
  <c r="Q55" i="7"/>
  <c r="D34" i="7"/>
  <c r="O40" i="7"/>
  <c r="Q36" i="7"/>
  <c r="D8" i="7"/>
  <c r="S32" i="7"/>
  <c r="Q41" i="7"/>
  <c r="J24" i="7"/>
  <c r="Q52" i="7"/>
  <c r="O97" i="7"/>
  <c r="U28" i="7"/>
  <c r="K17" i="7"/>
  <c r="D19" i="7"/>
  <c r="Q110" i="7"/>
  <c r="I97" i="7"/>
  <c r="N8" i="7"/>
  <c r="M16" i="7"/>
  <c r="R57" i="7"/>
  <c r="R61" i="7"/>
  <c r="O71" i="7"/>
  <c r="F63" i="7"/>
  <c r="I85" i="7"/>
  <c r="T111" i="7"/>
  <c r="L101" i="7"/>
  <c r="E51" i="7"/>
  <c r="V90" i="7"/>
  <c r="N114" i="7"/>
  <c r="K118" i="7"/>
  <c r="V107" i="7"/>
  <c r="C52" i="7"/>
  <c r="B52" i="7" s="1"/>
  <c r="F50" i="7"/>
  <c r="T24" i="7"/>
  <c r="I104" i="7"/>
  <c r="V95" i="7"/>
  <c r="D78" i="7"/>
  <c r="I14" i="7"/>
  <c r="F21" i="7"/>
  <c r="N25" i="7"/>
  <c r="L54" i="7"/>
  <c r="I75" i="7"/>
  <c r="G9" i="7"/>
  <c r="C116" i="7"/>
  <c r="B116" i="7" s="1"/>
  <c r="P15" i="7"/>
  <c r="H17" i="7"/>
  <c r="N93" i="7"/>
  <c r="T88" i="7"/>
  <c r="N98" i="7"/>
  <c r="C97" i="7"/>
  <c r="B97" i="7" s="1"/>
  <c r="S16" i="7"/>
  <c r="M112" i="7"/>
  <c r="L51" i="7"/>
  <c r="E74" i="7"/>
  <c r="O67" i="7"/>
  <c r="R91" i="7"/>
  <c r="O74" i="7"/>
  <c r="P39" i="7"/>
  <c r="G110" i="7"/>
  <c r="I79" i="7"/>
  <c r="V118" i="7"/>
  <c r="N108" i="7"/>
  <c r="M91" i="7"/>
  <c r="J10" i="7"/>
  <c r="O58" i="7"/>
  <c r="C5" i="7"/>
  <c r="B5" i="7" s="1"/>
  <c r="I84" i="7"/>
  <c r="T4" i="7"/>
  <c r="K105" i="7"/>
  <c r="U26" i="7"/>
  <c r="E45" i="7"/>
  <c r="D50" i="7"/>
  <c r="V52" i="7"/>
  <c r="J96" i="7"/>
  <c r="P105" i="7"/>
  <c r="V46" i="7"/>
  <c r="I108" i="7"/>
  <c r="N96" i="7"/>
  <c r="N47" i="7"/>
  <c r="P118" i="7"/>
  <c r="N102" i="7"/>
  <c r="F4" i="7"/>
  <c r="Q107" i="7"/>
  <c r="T76" i="7"/>
  <c r="N63" i="7"/>
  <c r="F15" i="7"/>
  <c r="T45" i="7"/>
  <c r="T16" i="7"/>
  <c r="D6" i="7"/>
  <c r="P52" i="7"/>
  <c r="C35" i="7"/>
  <c r="B35" i="7" s="1"/>
  <c r="T9" i="7"/>
  <c r="O36" i="7"/>
  <c r="D93" i="7"/>
  <c r="T65" i="7"/>
  <c r="O55" i="7"/>
  <c r="S73" i="7"/>
  <c r="O27" i="7"/>
  <c r="N100" i="7"/>
  <c r="S85" i="7"/>
  <c r="P29" i="7"/>
  <c r="T87" i="7"/>
  <c r="G61" i="7"/>
  <c r="K101" i="7"/>
  <c r="L114" i="7"/>
  <c r="O14" i="7"/>
  <c r="Q5" i="7"/>
  <c r="M102" i="7"/>
  <c r="T17" i="7"/>
  <c r="G58" i="7"/>
  <c r="M96" i="7"/>
  <c r="V66" i="7"/>
  <c r="G24" i="7"/>
  <c r="S27" i="7"/>
  <c r="O98" i="7"/>
  <c r="U9" i="7"/>
  <c r="H54" i="7"/>
  <c r="U36" i="7"/>
  <c r="V43" i="7"/>
  <c r="T70" i="7"/>
  <c r="H27" i="7"/>
  <c r="P48" i="7"/>
  <c r="V115" i="7"/>
  <c r="G55" i="7"/>
  <c r="D39" i="7"/>
  <c r="N7" i="7"/>
  <c r="H35" i="7"/>
  <c r="D13" i="7"/>
  <c r="C95" i="7"/>
  <c r="B95" i="7" s="1"/>
  <c r="G87" i="7"/>
  <c r="E24" i="7"/>
  <c r="K13" i="7"/>
  <c r="U90" i="7"/>
  <c r="P57" i="7"/>
  <c r="O57" i="7"/>
  <c r="O28" i="7"/>
  <c r="I82" i="7"/>
  <c r="H38" i="7"/>
  <c r="Q45" i="7"/>
  <c r="K89" i="7"/>
  <c r="D110" i="7"/>
  <c r="R90" i="7"/>
  <c r="Q79" i="7"/>
  <c r="K5" i="7"/>
  <c r="D41" i="7"/>
  <c r="E4" i="7"/>
  <c r="K113" i="7"/>
  <c r="E31" i="7"/>
  <c r="U93" i="7"/>
  <c r="L117" i="7"/>
  <c r="N75" i="7"/>
  <c r="F31" i="7"/>
  <c r="I91" i="7"/>
  <c r="E43" i="7"/>
  <c r="P100" i="7"/>
  <c r="K71" i="7"/>
  <c r="N36" i="7"/>
  <c r="P36" i="7"/>
  <c r="M113" i="7"/>
  <c r="O9" i="7"/>
  <c r="K88" i="7"/>
  <c r="L38" i="7"/>
  <c r="K48" i="7"/>
  <c r="N115" i="7"/>
  <c r="J75" i="7"/>
  <c r="T68" i="7"/>
  <c r="K9" i="7"/>
  <c r="D49" i="7"/>
  <c r="C40" i="7"/>
  <c r="B40" i="7" s="1"/>
  <c r="P67" i="7"/>
  <c r="G53" i="7"/>
  <c r="F33" i="7"/>
  <c r="R111" i="7"/>
  <c r="I117" i="7"/>
  <c r="E108" i="7"/>
  <c r="U110" i="7"/>
  <c r="E27" i="7"/>
  <c r="E58" i="7"/>
  <c r="M97" i="7"/>
  <c r="C29" i="7"/>
  <c r="B29" i="7" s="1"/>
  <c r="K103" i="7"/>
  <c r="U103" i="7"/>
  <c r="I83" i="7"/>
  <c r="J14" i="7"/>
  <c r="V76" i="7"/>
  <c r="M31" i="7"/>
  <c r="O24" i="7"/>
  <c r="L94" i="7"/>
  <c r="F84" i="7"/>
  <c r="G41" i="7"/>
  <c r="D85" i="7"/>
  <c r="V9" i="7"/>
  <c r="C92" i="7"/>
  <c r="B92" i="7" s="1"/>
  <c r="U114" i="7"/>
  <c r="E15" i="7"/>
  <c r="E66" i="7"/>
  <c r="U113" i="7"/>
  <c r="M56" i="7"/>
  <c r="U73" i="7"/>
  <c r="J33" i="7"/>
  <c r="D69" i="7"/>
  <c r="C41" i="7"/>
  <c r="B41" i="7" s="1"/>
  <c r="C59" i="7"/>
  <c r="B59" i="7" s="1"/>
  <c r="M99" i="7"/>
  <c r="H73" i="7"/>
  <c r="P89" i="7"/>
  <c r="Q12" i="7"/>
  <c r="H102" i="7"/>
  <c r="T11" i="7"/>
  <c r="J50" i="7"/>
  <c r="F54" i="7"/>
  <c r="H84" i="7"/>
  <c r="K45" i="7"/>
  <c r="R70" i="7"/>
  <c r="L26" i="7"/>
  <c r="U48" i="7"/>
  <c r="T86" i="7"/>
  <c r="N112" i="7"/>
  <c r="V77" i="7"/>
  <c r="F43" i="7"/>
  <c r="M77" i="7"/>
  <c r="K91" i="7"/>
  <c r="K41" i="7"/>
  <c r="Q62" i="7"/>
  <c r="J68" i="7"/>
  <c r="O103" i="7"/>
  <c r="O48" i="7"/>
  <c r="E5" i="7"/>
  <c r="F46" i="7"/>
  <c r="L102" i="7"/>
  <c r="K21" i="7"/>
  <c r="U39" i="7"/>
  <c r="I35" i="7"/>
  <c r="F45" i="7"/>
  <c r="F74" i="7"/>
  <c r="M25" i="7"/>
  <c r="F109" i="7"/>
  <c r="H109" i="7"/>
  <c r="I41" i="7"/>
  <c r="I111" i="7"/>
  <c r="F64" i="7"/>
  <c r="L25" i="7"/>
  <c r="D11" i="7"/>
  <c r="K92" i="7"/>
  <c r="K46" i="7"/>
  <c r="G67" i="7"/>
  <c r="S113" i="7"/>
  <c r="V93" i="7"/>
  <c r="E23" i="7"/>
  <c r="Q59" i="7"/>
  <c r="Q95" i="7"/>
  <c r="K68" i="7"/>
  <c r="P5" i="7"/>
  <c r="G108" i="7"/>
  <c r="I53" i="7"/>
  <c r="E112" i="7"/>
  <c r="K51" i="7"/>
  <c r="I66" i="7"/>
  <c r="T83" i="7"/>
  <c r="C23" i="7"/>
  <c r="B23" i="7" s="1"/>
  <c r="G7" i="7"/>
  <c r="D57" i="7"/>
  <c r="G59" i="7"/>
  <c r="I13" i="7"/>
  <c r="K52" i="7"/>
  <c r="S75" i="7"/>
  <c r="J46" i="7"/>
  <c r="I31" i="7"/>
  <c r="S66" i="7"/>
  <c r="T49" i="7"/>
  <c r="O62" i="7"/>
  <c r="J8" i="7"/>
  <c r="K26" i="7"/>
  <c r="L74" i="7"/>
  <c r="M63" i="7"/>
  <c r="E77" i="7"/>
  <c r="J9" i="7"/>
  <c r="Q81" i="7"/>
  <c r="S118" i="7"/>
  <c r="R68" i="7"/>
  <c r="M34" i="7"/>
  <c r="U79" i="7"/>
  <c r="C93" i="7"/>
  <c r="B93" i="7" s="1"/>
  <c r="S93" i="7"/>
  <c r="F79" i="7"/>
  <c r="R21" i="7"/>
  <c r="V31" i="7"/>
  <c r="F37" i="7"/>
  <c r="G20" i="7"/>
  <c r="H32" i="7"/>
  <c r="J42" i="7"/>
  <c r="N71" i="7"/>
  <c r="K109" i="7"/>
  <c r="T33" i="7"/>
  <c r="P45" i="7"/>
  <c r="F35" i="7"/>
  <c r="M109" i="7"/>
  <c r="C13" i="7"/>
  <c r="B13" i="7" s="1"/>
  <c r="T35" i="7"/>
  <c r="F105" i="7"/>
  <c r="R106" i="7"/>
  <c r="Q109" i="7"/>
  <c r="N107" i="7"/>
  <c r="S88" i="7"/>
  <c r="K104" i="7"/>
  <c r="R75" i="7"/>
  <c r="V51" i="7"/>
  <c r="I47" i="7"/>
  <c r="P11" i="7"/>
  <c r="T7" i="7"/>
  <c r="J7" i="7"/>
  <c r="D71" i="7"/>
  <c r="K78" i="7"/>
  <c r="P91" i="7"/>
  <c r="N91" i="7"/>
  <c r="P112" i="7"/>
  <c r="G30" i="7"/>
  <c r="Q21" i="7"/>
  <c r="L32" i="7"/>
  <c r="J38" i="7"/>
  <c r="G78" i="7"/>
  <c r="P50" i="7"/>
  <c r="G32" i="7"/>
  <c r="T50" i="7"/>
  <c r="C118" i="7"/>
  <c r="B118" i="7" s="1"/>
  <c r="I18" i="7"/>
  <c r="N97" i="7"/>
  <c r="G52" i="7"/>
  <c r="E63" i="7"/>
  <c r="U116" i="7"/>
  <c r="D64" i="7"/>
  <c r="G84" i="7"/>
  <c r="I102" i="7"/>
  <c r="V10" i="7"/>
  <c r="C55" i="7"/>
  <c r="B55" i="7" s="1"/>
  <c r="E16" i="7"/>
  <c r="N45" i="7"/>
  <c r="T53" i="7"/>
  <c r="D68" i="7"/>
  <c r="I96" i="7"/>
  <c r="L34" i="7"/>
  <c r="J29" i="7"/>
  <c r="J26" i="7"/>
  <c r="G65" i="7"/>
  <c r="L14" i="7"/>
  <c r="R117" i="7"/>
  <c r="N9" i="7"/>
  <c r="E44" i="7"/>
  <c r="J25" i="7"/>
  <c r="G44" i="7"/>
  <c r="H49" i="7"/>
  <c r="H78" i="7"/>
  <c r="S71" i="7"/>
  <c r="V96" i="7"/>
  <c r="N12" i="7"/>
  <c r="L89" i="7"/>
  <c r="M93" i="7"/>
  <c r="L21" i="7"/>
  <c r="M94" i="7"/>
  <c r="S60" i="7"/>
  <c r="R49" i="7"/>
  <c r="T104" i="7"/>
  <c r="T115" i="7"/>
  <c r="Q20" i="7"/>
  <c r="G60" i="7"/>
  <c r="R52" i="7"/>
  <c r="I58" i="7"/>
  <c r="H86" i="7"/>
  <c r="S11" i="7"/>
  <c r="Q53" i="7"/>
  <c r="T81" i="7"/>
  <c r="H51" i="7"/>
  <c r="N86" i="7"/>
  <c r="G36" i="7"/>
  <c r="F70" i="7"/>
  <c r="D26" i="7"/>
  <c r="E112" i="5"/>
  <c r="V24" i="7"/>
  <c r="V112" i="5"/>
  <c r="U24" i="7" s="1"/>
  <c r="C112" i="5"/>
  <c r="V20" i="7"/>
  <c r="U11" i="7"/>
  <c r="S30" i="7"/>
  <c r="R55" i="7"/>
  <c r="D62" i="7"/>
  <c r="I27" i="7"/>
  <c r="F8" i="7"/>
  <c r="J52" i="7"/>
  <c r="M85" i="7"/>
  <c r="G45" i="7"/>
  <c r="Q80" i="7"/>
  <c r="K65" i="7"/>
  <c r="S38" i="7"/>
  <c r="K96" i="7"/>
  <c r="V79" i="7"/>
  <c r="T22" i="7"/>
  <c r="F12" i="7"/>
  <c r="D54" i="7"/>
  <c r="C58" i="7"/>
  <c r="B58" i="7" s="1"/>
  <c r="K36" i="7"/>
  <c r="G29" i="7"/>
  <c r="H43" i="7"/>
  <c r="K53" i="7"/>
  <c r="E64" i="7"/>
  <c r="M106" i="7"/>
  <c r="L109" i="7"/>
  <c r="Q34" i="7"/>
  <c r="F7" i="7"/>
  <c r="D31" i="7"/>
  <c r="S59" i="7"/>
  <c r="H79" i="7"/>
  <c r="P65" i="7"/>
  <c r="J82" i="7"/>
  <c r="P99" i="7"/>
  <c r="D109" i="7"/>
  <c r="H71" i="7"/>
  <c r="Q43" i="7"/>
  <c r="M53" i="7"/>
  <c r="H117" i="7"/>
  <c r="I28" i="7"/>
  <c r="E111" i="7"/>
  <c r="M21" i="7"/>
  <c r="I86" i="7"/>
  <c r="C30" i="7"/>
  <c r="B30" i="7" s="1"/>
  <c r="L81" i="7"/>
  <c r="M79" i="7"/>
  <c r="M64" i="7"/>
  <c r="G54" i="7"/>
  <c r="O96" i="7"/>
  <c r="T118" i="7"/>
  <c r="C44" i="7"/>
  <c r="B44" i="7" s="1"/>
  <c r="Q108" i="7"/>
  <c r="G90" i="7"/>
  <c r="M42" i="7"/>
  <c r="L75" i="7"/>
  <c r="S103" i="7"/>
  <c r="U37" i="7"/>
  <c r="V55" i="7"/>
  <c r="E114" i="7"/>
  <c r="Q30" i="7"/>
  <c r="Q106" i="7"/>
  <c r="E117" i="7"/>
  <c r="G64" i="7"/>
  <c r="D38" i="7"/>
  <c r="G15" i="7"/>
  <c r="I88" i="7"/>
  <c r="M101" i="7"/>
  <c r="G47" i="7"/>
  <c r="G39" i="7"/>
  <c r="H48" i="7"/>
  <c r="K97" i="7"/>
  <c r="Q24" i="7"/>
  <c r="P20" i="7"/>
  <c r="S57" i="7"/>
  <c r="G82" i="7"/>
  <c r="N38" i="7"/>
  <c r="E103" i="7"/>
  <c r="V63" i="7"/>
  <c r="F89" i="7"/>
  <c r="T41" i="7"/>
  <c r="J20" i="7"/>
  <c r="U4" i="7"/>
  <c r="P111" i="7"/>
  <c r="U76" i="7"/>
  <c r="S31" i="7"/>
  <c r="K58" i="7"/>
  <c r="K14" i="7"/>
  <c r="O61" i="7"/>
  <c r="M83" i="7"/>
  <c r="M103" i="7"/>
  <c r="Q67" i="7"/>
  <c r="P63" i="7"/>
  <c r="V75" i="7"/>
  <c r="T101" i="7"/>
  <c r="D60" i="7"/>
  <c r="K61" i="7"/>
  <c r="K77" i="7"/>
  <c r="H89" i="7"/>
  <c r="P69" i="7"/>
  <c r="G92" i="7"/>
  <c r="R56" i="7"/>
  <c r="K106" i="7"/>
  <c r="S105" i="7"/>
  <c r="G33" i="7"/>
  <c r="O87" i="7"/>
  <c r="T46" i="7"/>
  <c r="D53" i="7"/>
  <c r="E13" i="7"/>
  <c r="J63" i="7"/>
  <c r="M38" i="7"/>
  <c r="F10" i="7"/>
  <c r="D105" i="7"/>
  <c r="F36" i="7"/>
  <c r="H106" i="7"/>
  <c r="C112" i="7"/>
  <c r="B112" i="7" s="1"/>
  <c r="M87" i="7"/>
  <c r="N95" i="7"/>
  <c r="V88" i="7"/>
  <c r="O76" i="7"/>
  <c r="C98" i="7"/>
  <c r="B98" i="7" s="1"/>
  <c r="K50" i="7"/>
  <c r="N106" i="7"/>
  <c r="T92" i="7"/>
  <c r="S28" i="7"/>
  <c r="G35" i="7"/>
  <c r="I21" i="7"/>
  <c r="Q113" i="7"/>
  <c r="G6" i="7"/>
  <c r="N84" i="7"/>
  <c r="F113" i="7"/>
  <c r="S82" i="7"/>
  <c r="V65" i="7"/>
  <c r="U77" i="7"/>
  <c r="I15" i="7"/>
  <c r="T110" i="7"/>
  <c r="U16" i="7"/>
  <c r="J84" i="7"/>
  <c r="G118" i="7"/>
  <c r="S48" i="7"/>
  <c r="H66" i="7"/>
  <c r="F24" i="7"/>
  <c r="M20" i="7"/>
  <c r="P85" i="7"/>
  <c r="J34" i="7"/>
  <c r="O93" i="7"/>
  <c r="M46" i="7"/>
  <c r="Q116" i="7"/>
  <c r="V40" i="7"/>
  <c r="D12" i="7"/>
  <c r="N56" i="7"/>
  <c r="F77" i="7"/>
  <c r="O53" i="7"/>
  <c r="S34" i="7"/>
  <c r="N10" i="7"/>
  <c r="O78" i="7"/>
  <c r="Q91" i="7"/>
  <c r="E69" i="7"/>
  <c r="D70" i="7"/>
  <c r="Q71" i="7"/>
  <c r="D51" i="7"/>
  <c r="V72" i="7"/>
  <c r="K18" i="7"/>
  <c r="U91" i="7"/>
  <c r="D27" i="7"/>
  <c r="E30" i="7"/>
  <c r="S14" i="7"/>
  <c r="E33" i="7"/>
  <c r="S61" i="7"/>
  <c r="C32" i="7"/>
  <c r="B32" i="7" s="1"/>
  <c r="C94" i="7"/>
  <c r="B94" i="7" s="1"/>
  <c r="U57" i="7"/>
  <c r="N70" i="7"/>
  <c r="L15" i="7"/>
  <c r="H58" i="7"/>
  <c r="D14" i="7"/>
  <c r="T108" i="7"/>
  <c r="M33" i="7"/>
  <c r="N15" i="7"/>
  <c r="I80" i="7"/>
  <c r="J47" i="7"/>
  <c r="M39" i="7"/>
  <c r="F6" i="7"/>
  <c r="K95" i="7"/>
  <c r="D82" i="7"/>
  <c r="N26" i="7"/>
  <c r="I20" i="7"/>
  <c r="T109" i="7"/>
  <c r="P13" i="7"/>
  <c r="E85" i="7"/>
  <c r="M117" i="7"/>
  <c r="E79" i="7"/>
  <c r="Q100" i="7"/>
  <c r="F39" i="7"/>
  <c r="T78" i="7"/>
  <c r="V91" i="7"/>
  <c r="E9" i="7"/>
  <c r="S58" i="7"/>
  <c r="V47" i="7"/>
  <c r="R12" i="7"/>
  <c r="C72" i="7"/>
  <c r="B72" i="7" s="1"/>
  <c r="C17" i="7"/>
  <c r="B17" i="7" s="1"/>
  <c r="H45" i="7"/>
  <c r="D20" i="7"/>
  <c r="J65" i="7"/>
  <c r="F49" i="7"/>
  <c r="C85" i="7"/>
  <c r="B85" i="7" s="1"/>
  <c r="R47" i="7"/>
  <c r="N104" i="7"/>
  <c r="C42" i="7"/>
  <c r="B42" i="7" s="1"/>
  <c r="G26" i="7"/>
  <c r="M32" i="7"/>
  <c r="S107" i="7"/>
  <c r="R79" i="7"/>
  <c r="T29" i="7"/>
  <c r="G57" i="7"/>
  <c r="C51" i="7"/>
  <c r="B51" i="7" s="1"/>
  <c r="V56" i="7"/>
  <c r="D40" i="7"/>
  <c r="G98" i="7"/>
  <c r="V45" i="7"/>
  <c r="F51" i="7"/>
  <c r="K98" i="7"/>
  <c r="I56" i="7"/>
  <c r="S53" i="7"/>
  <c r="V116" i="7"/>
  <c r="V110" i="7"/>
  <c r="U98" i="7"/>
  <c r="T106" i="7"/>
  <c r="S8" i="7"/>
  <c r="N73" i="7"/>
  <c r="P28" i="7"/>
  <c r="O89" i="7"/>
  <c r="I100" i="7"/>
  <c r="V69" i="7"/>
  <c r="F73" i="7"/>
  <c r="V102" i="7"/>
  <c r="L49" i="7"/>
  <c r="D4" i="7"/>
  <c r="M5" i="7"/>
  <c r="D48" i="7"/>
  <c r="C48" i="7"/>
  <c r="B48" i="7" s="1"/>
  <c r="F48" i="7"/>
  <c r="C99" i="7"/>
  <c r="B99" i="7" s="1"/>
  <c r="K4" i="7"/>
  <c r="G51" i="7"/>
  <c r="V111" i="7"/>
  <c r="T95" i="7"/>
  <c r="I92" i="7"/>
  <c r="P26" i="7"/>
  <c r="U60" i="7"/>
  <c r="G70" i="7"/>
  <c r="I4" i="7"/>
  <c r="N67" i="7"/>
  <c r="L55" i="7"/>
  <c r="R35" i="7"/>
  <c r="N48" i="7"/>
  <c r="C96" i="7"/>
  <c r="B96" i="7" s="1"/>
  <c r="G16" i="7"/>
  <c r="G68" i="7"/>
  <c r="Q50" i="7"/>
  <c r="P101" i="7"/>
  <c r="E7" i="7"/>
  <c r="L64" i="7"/>
  <c r="G17" i="7"/>
  <c r="U67" i="7"/>
  <c r="S68" i="7"/>
  <c r="F66" i="7"/>
  <c r="Q66" i="7"/>
  <c r="V25" i="7"/>
  <c r="E113" i="5"/>
  <c r="V113" i="5"/>
  <c r="U21" i="7" s="1"/>
  <c r="C113" i="5"/>
  <c r="U10" i="7"/>
  <c r="C108" i="7"/>
  <c r="B108" i="7" s="1"/>
  <c r="I23" i="7"/>
  <c r="M27" i="7"/>
  <c r="J69" i="7"/>
  <c r="J41" i="7"/>
  <c r="N118" i="7"/>
  <c r="H9" i="7"/>
  <c r="U89" i="7"/>
  <c r="U51" i="7"/>
  <c r="C91" i="7"/>
  <c r="B91" i="7" s="1"/>
  <c r="L60" i="7"/>
  <c r="U71" i="7"/>
  <c r="I63" i="7"/>
  <c r="R19" i="7"/>
  <c r="G34" i="7"/>
  <c r="J66" i="7"/>
  <c r="I64" i="7"/>
  <c r="M61" i="7"/>
  <c r="R34" i="7"/>
  <c r="M105" i="7"/>
  <c r="L83" i="7"/>
  <c r="P64" i="7"/>
  <c r="S7" i="7"/>
  <c r="V39" i="7"/>
  <c r="H55" i="7"/>
  <c r="N22" i="7"/>
  <c r="U100" i="7"/>
  <c r="C62" i="7"/>
  <c r="B62" i="7" s="1"/>
  <c r="P70" i="7"/>
  <c r="Q86" i="7"/>
  <c r="C21" i="7"/>
  <c r="B21" i="7" s="1"/>
  <c r="H72" i="7"/>
  <c r="Q103" i="7"/>
  <c r="K40" i="7"/>
  <c r="C22" i="7"/>
  <c r="B22" i="7" s="1"/>
  <c r="Q74" i="7"/>
  <c r="K16" i="7"/>
  <c r="V44" i="7"/>
  <c r="J30" i="7"/>
  <c r="J51" i="7"/>
  <c r="F86" i="7"/>
  <c r="Q32" i="7"/>
  <c r="H59" i="7"/>
  <c r="S21" i="7"/>
  <c r="U61" i="7"/>
  <c r="V14" i="7"/>
  <c r="L68" i="7"/>
  <c r="U45" i="7"/>
  <c r="L53" i="7"/>
  <c r="L61" i="7"/>
  <c r="T14" i="7"/>
  <c r="U30" i="7"/>
  <c r="I112" i="7"/>
  <c r="I11" i="7"/>
  <c r="Q94" i="7"/>
  <c r="H114" i="7"/>
  <c r="J49" i="7"/>
  <c r="S52" i="7"/>
  <c r="D18" i="7"/>
  <c r="J104" i="7"/>
  <c r="S23" i="7"/>
  <c r="D35" i="7"/>
  <c r="L56" i="7"/>
  <c r="M72" i="7"/>
  <c r="V6" i="7"/>
  <c r="U62" i="7"/>
  <c r="O115" i="7"/>
  <c r="N90" i="7"/>
  <c r="I98" i="7"/>
  <c r="R28" i="7"/>
  <c r="T20" i="7"/>
  <c r="M10" i="7"/>
  <c r="T28" i="7"/>
  <c r="R87" i="7"/>
  <c r="J57" i="7"/>
  <c r="R13" i="7"/>
  <c r="F110" i="7"/>
  <c r="Q73" i="7"/>
  <c r="E6" i="7"/>
  <c r="P58" i="7"/>
  <c r="L12" i="7"/>
  <c r="L39" i="7"/>
  <c r="T44" i="7"/>
  <c r="G25" i="7"/>
  <c r="Q31" i="7"/>
  <c r="D96" i="7"/>
  <c r="K38" i="7"/>
  <c r="E70" i="7"/>
  <c r="M59" i="7"/>
  <c r="K27" i="7"/>
  <c r="G12" i="7"/>
  <c r="F90" i="7"/>
  <c r="R62" i="7"/>
  <c r="U80" i="7"/>
  <c r="T69" i="7"/>
  <c r="U66" i="7"/>
  <c r="C11" i="7"/>
  <c r="B11" i="7" s="1"/>
  <c r="I46" i="7"/>
  <c r="V99" i="7"/>
  <c r="D21" i="7"/>
  <c r="P60" i="7"/>
  <c r="C33" i="7"/>
  <c r="B33" i="7" s="1"/>
  <c r="L110" i="7"/>
  <c r="D28" i="7"/>
  <c r="J89" i="7"/>
  <c r="R48" i="7"/>
  <c r="I57" i="7"/>
  <c r="N46" i="7"/>
  <c r="R36" i="7"/>
  <c r="H108" i="7"/>
  <c r="V61" i="7"/>
  <c r="D56" i="7"/>
  <c r="H36" i="7"/>
  <c r="R116" i="7"/>
  <c r="K84" i="7"/>
  <c r="G4" i="7"/>
  <c r="P8" i="7"/>
  <c r="V73" i="7"/>
  <c r="O5" i="7"/>
  <c r="Q26" i="7"/>
  <c r="U94" i="7"/>
  <c r="U41" i="7"/>
  <c r="V92" i="7"/>
  <c r="Q99" i="7"/>
  <c r="C31" i="7"/>
  <c r="B31" i="7" s="1"/>
  <c r="S111" i="7"/>
  <c r="H111" i="7"/>
  <c r="G13" i="7"/>
  <c r="H65" i="7"/>
  <c r="O88" i="7"/>
  <c r="V26" i="7"/>
  <c r="K34" i="7"/>
  <c r="W110" i="5"/>
  <c r="V22" i="7" s="1"/>
  <c r="E110" i="5"/>
  <c r="AB110" i="5" s="1"/>
  <c r="V110" i="5"/>
  <c r="U22" i="7" s="1"/>
  <c r="C110" i="5"/>
  <c r="AB111" i="5"/>
  <c r="AB114" i="5"/>
  <c r="U13" i="7" l="1"/>
  <c r="U7" i="7"/>
  <c r="U20" i="7"/>
  <c r="D23" i="7"/>
  <c r="AB113" i="5"/>
  <c r="V123" i="5"/>
  <c r="U25" i="7"/>
  <c r="AB112" i="5"/>
  <c r="D24" i="7"/>
  <c r="D25" i="7"/>
  <c r="D22" i="7"/>
  <c r="F10" i="6" l="1"/>
  <c r="F17" i="6"/>
  <c r="F15" i="6"/>
  <c r="F16" i="6"/>
  <c r="F9" i="6"/>
  <c r="U16" i="6"/>
  <c r="U11" i="6"/>
  <c r="U20" i="6"/>
  <c r="F19" i="6"/>
  <c r="U19" i="6"/>
  <c r="F13" i="6"/>
  <c r="U10" i="6"/>
  <c r="U14" i="6"/>
  <c r="F21" i="6"/>
  <c r="U17" i="6"/>
  <c r="U21" i="6"/>
  <c r="F18" i="6"/>
  <c r="U12" i="6"/>
  <c r="F20" i="6"/>
  <c r="F11" i="6"/>
  <c r="F14" i="6"/>
  <c r="F22" i="6"/>
  <c r="U23" i="6"/>
  <c r="F12" i="6"/>
  <c r="U18" i="6"/>
  <c r="U15" i="6"/>
  <c r="U13" i="6"/>
  <c r="U22" i="6"/>
  <c r="F23" i="6"/>
  <c r="U9" i="6"/>
  <c r="U24" i="6" l="1"/>
</calcChain>
</file>

<file path=xl/sharedStrings.xml><?xml version="1.0" encoding="utf-8"?>
<sst xmlns="http://schemas.openxmlformats.org/spreadsheetml/2006/main" count="278" uniqueCount="111">
  <si>
    <t>Entry Form</t>
  </si>
  <si>
    <r>
      <rPr>
        <sz val="24"/>
        <color theme="0"/>
        <rFont val="Arial"/>
        <family val="2"/>
      </rPr>
      <t>Bluegrass Invitational</t>
    </r>
    <r>
      <rPr>
        <sz val="14"/>
        <color theme="0"/>
        <rFont val="Arial"/>
        <family val="2"/>
      </rPr>
      <t xml:space="preserve">                                                                                                                                                                           Speech and Debate Tournament                                                                                                                                                                    October 10-11, 2015</t>
    </r>
  </si>
  <si>
    <t>School Information</t>
  </si>
  <si>
    <t>Coach Name:</t>
  </si>
  <si>
    <t>Phone Number:</t>
  </si>
  <si>
    <t>Pi Kappa Delta Chapter:</t>
  </si>
  <si>
    <t>E-mail Address:</t>
  </si>
  <si>
    <t>School Name:</t>
  </si>
  <si>
    <t>Individual Event Entries</t>
  </si>
  <si>
    <t>Name</t>
  </si>
  <si>
    <t>IE Novice</t>
  </si>
  <si>
    <t>Totals</t>
  </si>
  <si>
    <t>Flight A</t>
  </si>
  <si>
    <t>ADS</t>
  </si>
  <si>
    <t>DUO</t>
  </si>
  <si>
    <t>IMP</t>
  </si>
  <si>
    <t>INF</t>
  </si>
  <si>
    <t>POE</t>
  </si>
  <si>
    <t>RAD</t>
  </si>
  <si>
    <t>Flight B</t>
  </si>
  <si>
    <t>CA</t>
  </si>
  <si>
    <t>DI</t>
  </si>
  <si>
    <t>EDT</t>
  </si>
  <si>
    <t>EXT</t>
  </si>
  <si>
    <t>PER</t>
  </si>
  <si>
    <t>POI</t>
  </si>
  <si>
    <t>PRO</t>
  </si>
  <si>
    <t>Duo Partner(s)</t>
  </si>
  <si>
    <t>Debate Entries</t>
  </si>
  <si>
    <t>IPDA Public Debate Entries</t>
  </si>
  <si>
    <t>NFA-LD Debate Entries</t>
  </si>
  <si>
    <t>Team</t>
  </si>
  <si>
    <t>Student 1</t>
  </si>
  <si>
    <t>Novice</t>
  </si>
  <si>
    <t>Student 2</t>
  </si>
  <si>
    <t>Students</t>
  </si>
  <si>
    <t>NPDA Parliamentary Debate Teams</t>
  </si>
  <si>
    <t>Total NPDA Entries</t>
  </si>
  <si>
    <t>Total IPDA Entries</t>
  </si>
  <si>
    <t>Total NFA-LD Entries</t>
  </si>
  <si>
    <t>Names</t>
  </si>
  <si>
    <t>IE</t>
  </si>
  <si>
    <t>IPDA/LD</t>
  </si>
  <si>
    <t>Parli</t>
  </si>
  <si>
    <t>Notes</t>
  </si>
  <si>
    <t>Judges</t>
  </si>
  <si>
    <t>Total Judges</t>
  </si>
  <si>
    <t>Dietary Restrictions and Notes</t>
  </si>
  <si>
    <t>Please note any dietary restrictions here.</t>
  </si>
  <si>
    <t>Drops</t>
  </si>
  <si>
    <t>Tournament Entry Fees and Official Receipt</t>
  </si>
  <si>
    <t>Individual Events</t>
  </si>
  <si>
    <t>Covered Entries</t>
  </si>
  <si>
    <t>Uncovered Entries</t>
  </si>
  <si>
    <t>IPDA/NFA-LD Debate</t>
  </si>
  <si>
    <t>Drop Fees</t>
  </si>
  <si>
    <t>Drops on Wednesday</t>
  </si>
  <si>
    <t>Drops on Thursday</t>
  </si>
  <si>
    <t>Dropped Judges</t>
  </si>
  <si>
    <t>Meal Fees</t>
  </si>
  <si>
    <t>Saturday Lunch Fee</t>
  </si>
  <si>
    <t>Sunday Lunch Fee</t>
  </si>
  <si>
    <t>Drops on Friday</t>
  </si>
  <si>
    <t>Grand Total:</t>
  </si>
  <si>
    <t>Entries</t>
  </si>
  <si>
    <t>Total</t>
  </si>
  <si>
    <t>Fee</t>
  </si>
  <si>
    <t>NPDA Parli Debate</t>
  </si>
  <si>
    <t>Saturday Lunch</t>
  </si>
  <si>
    <t>Sunday Lunch</t>
  </si>
  <si>
    <t>Meals (Optional)</t>
  </si>
  <si>
    <t>Item</t>
  </si>
  <si>
    <t>Date:________________</t>
  </si>
  <si>
    <t>Received By:____________________________________</t>
  </si>
  <si>
    <t>Drops at Registration</t>
  </si>
  <si>
    <r>
      <t xml:space="preserve">Please return your completed entry form to Timothy Bill (timothy.bill@uky.edu) by </t>
    </r>
    <r>
      <rPr>
        <b/>
        <sz val="10"/>
        <color theme="1"/>
        <rFont val="Arial"/>
        <family val="2"/>
      </rPr>
      <t>5:00 P.M.</t>
    </r>
    <r>
      <rPr>
        <sz val="10"/>
        <color theme="1"/>
        <rFont val="Arial"/>
        <family val="2"/>
      </rPr>
      <t xml:space="preserve"> on </t>
    </r>
    <r>
      <rPr>
        <b/>
        <sz val="10"/>
        <color theme="1"/>
        <rFont val="Arial"/>
        <family val="2"/>
      </rPr>
      <t>Tuesday, October 6th, 2015</t>
    </r>
    <r>
      <rPr>
        <sz val="10"/>
        <color theme="1"/>
        <rFont val="Arial"/>
        <family val="2"/>
      </rPr>
      <t>. A preliminary receipt is included on the next page for your convenience. An official receipt will be included in your packet at registration. If you have any questions, please do not hesitate to contact me. Thanks for your entry!</t>
    </r>
  </si>
  <si>
    <t>Dropped Events</t>
  </si>
  <si>
    <t>Drops on Friday (before noon)</t>
  </si>
  <si>
    <t>Drops on Friday (after noon)</t>
  </si>
  <si>
    <t xml:space="preserve">Please enter your parliamentary debate, public debate, and Lincoln-Douglas debate entries below. Indicate novices using the novice columns to the right of the names.                                             Students can enter parliamentary debate and either IPDA public debate or NFA Lincoln-Douglas debate. </t>
  </si>
  <si>
    <t>Please indicate your students' entries in the spaces below by marking an "X" in the appropriate event columns. Remember, each student is limited to a maximum of three events in Flight A, three events in Flight B, and parliamentary debate OR two events in Flight A, two events in Flight B, IPDA or LD debate, and parliamentary debate. Students may not cross enter between IPDA/LD debate and radio or extemp. Also, please indicate any novice competitors in the appropriate columns. A novice is defined as any competitor in their first year of collegiate forensics competition.</t>
  </si>
  <si>
    <t xml:space="preserve">Please list all available judges in the spaces below and indicate which events they will be judging. Remember, a judge can cover six individual events entries and two parliamentary debate teams OR two LD/IPDA entries and two parliamentary debate teams. A judge cannot cover both individual event entries and IPDA/LD entries because those events are running concurrently.                                                                           On the right, please indicate if you would like to take part in our optional lunches, and if so, how many tickets your team will need. </t>
  </si>
  <si>
    <t>Entry Confirmation and Student Codes</t>
  </si>
  <si>
    <t>Duo Partners(s)</t>
  </si>
  <si>
    <t>Student Code</t>
  </si>
  <si>
    <t>Nov</t>
  </si>
  <si>
    <t>Duo Interpretation</t>
  </si>
  <si>
    <t>Code</t>
  </si>
  <si>
    <t>NFA-LD Debate</t>
  </si>
  <si>
    <t>Meals</t>
  </si>
  <si>
    <t>Total Individuals Requiring a Meal (students and judges)</t>
  </si>
  <si>
    <t>Debate</t>
  </si>
  <si>
    <t>NPDA</t>
  </si>
  <si>
    <t>IPDA</t>
  </si>
  <si>
    <t>LD</t>
  </si>
  <si>
    <t>Level</t>
  </si>
  <si>
    <t>IPDA Debate</t>
  </si>
  <si>
    <t>Parliamentary Debate (Individual)</t>
  </si>
  <si>
    <t>NPDA Teams</t>
  </si>
  <si>
    <t>School Code</t>
  </si>
  <si>
    <t>Level Count</t>
  </si>
  <si>
    <t>Individual Events                         Code Sheet</t>
  </si>
  <si>
    <t>IPDA LD</t>
  </si>
  <si>
    <t>Debate Events                                   Code Sheet</t>
  </si>
  <si>
    <t>NPDA Parliamentary Debate</t>
  </si>
  <si>
    <t>IPDA Public Debate</t>
  </si>
  <si>
    <t>NFA Lincoln-Douglas Debate</t>
  </si>
  <si>
    <t>Rank</t>
  </si>
  <si>
    <t>Number</t>
  </si>
  <si>
    <t>IE Nov</t>
  </si>
  <si>
    <t>Debate Events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</si>
</sst>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0.00_);\(&quot;$&quot;#,##0.00\)"/>
    <numFmt numFmtId="164" formatCode="&quot;$&quot;#,##0.00"/>
  </numFmts>
  <fonts count="24" x14ac:knownFonts="1">
    <font>
      <sz val="11"/>
      <color theme="1"/>
      <name val="Calibri"/>
      <family val="2"/>
      <scheme val="minor"/>
    </font>
    <font>
      <sz val="14"/>
      <color theme="0"/>
      <name val="Arial"/>
      <family val="2"/>
    </font>
    <font>
      <sz val="24"/>
      <color theme="0"/>
      <name val="Arial"/>
      <family val="2"/>
    </font>
    <font>
      <b/>
      <sz val="10"/>
      <color theme="1"/>
      <name val="Arial"/>
      <family val="2"/>
    </font>
    <font>
      <sz val="11"/>
      <color theme="1"/>
      <name val="Arial"/>
      <family val="2"/>
    </font>
    <font>
      <sz val="10"/>
      <color theme="0"/>
      <name val="Arial"/>
      <family val="2"/>
    </font>
    <font>
      <sz val="10"/>
      <color theme="1"/>
      <name val="Arial"/>
      <family val="2"/>
    </font>
    <font>
      <b/>
      <sz val="8"/>
      <color theme="1"/>
      <name val="Arial"/>
      <family val="2"/>
    </font>
    <font>
      <sz val="12"/>
      <color theme="1"/>
      <name val="Arial"/>
      <family val="2"/>
    </font>
    <font>
      <b/>
      <u/>
      <sz val="18"/>
      <color theme="1"/>
      <name val="Arial"/>
      <family val="2"/>
    </font>
    <font>
      <sz val="12"/>
      <color theme="1"/>
      <name val="Calibri"/>
      <family val="2"/>
      <scheme val="minor"/>
    </font>
    <font>
      <b/>
      <sz val="12"/>
      <color theme="1"/>
      <name val="Arial"/>
      <family val="2"/>
    </font>
    <font>
      <b/>
      <u/>
      <sz val="12"/>
      <color theme="1"/>
      <name val="Arial"/>
      <family val="2"/>
    </font>
    <font>
      <b/>
      <sz val="14"/>
      <color theme="0"/>
      <name val="Arial"/>
      <family val="2"/>
    </font>
    <font>
      <sz val="14"/>
      <color theme="1"/>
      <name val="Calibri"/>
      <family val="2"/>
      <scheme val="minor"/>
    </font>
    <font>
      <sz val="16"/>
      <color theme="1"/>
      <name val="Calibri"/>
      <family val="2"/>
      <scheme val="minor"/>
    </font>
    <font>
      <b/>
      <sz val="16"/>
      <color theme="1"/>
      <name val="Arial"/>
      <family val="2"/>
    </font>
    <font>
      <sz val="16"/>
      <color theme="0"/>
      <name val="Arial"/>
      <family val="2"/>
    </font>
    <font>
      <b/>
      <sz val="11"/>
      <color theme="1"/>
      <name val="Calibri"/>
      <family val="2"/>
      <scheme val="minor"/>
    </font>
    <font>
      <b/>
      <sz val="18"/>
      <color theme="1"/>
      <name val="Arial"/>
      <family val="2"/>
    </font>
    <font>
      <u/>
      <sz val="10"/>
      <color theme="10"/>
      <name val="Arial"/>
      <family val="2"/>
    </font>
    <font>
      <sz val="8"/>
      <color theme="1"/>
      <name val="Arial"/>
      <family val="2"/>
    </font>
    <font>
      <b/>
      <sz val="9"/>
      <color theme="1"/>
      <name val="Arial"/>
      <family val="2"/>
    </font>
    <font>
      <b/>
      <sz val="6"/>
      <color theme="1"/>
      <name val="Arial"/>
      <family val="2"/>
    </font>
  </fonts>
  <fills count="8">
    <fill>
      <patternFill patternType="none"/>
    </fill>
    <fill>
      <patternFill patternType="gray125"/>
    </fill>
    <fill>
      <patternFill patternType="solid">
        <fgColor rgb="FF005DAA"/>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5B3D7"/>
        <bgColor indexed="64"/>
      </patternFill>
    </fill>
    <fill>
      <patternFill patternType="solid">
        <fgColor theme="0"/>
        <bgColor indexed="64"/>
      </patternFill>
    </fill>
    <fill>
      <patternFill patternType="solid">
        <fgColor theme="0" tint="-0.249977111117893"/>
        <bgColor indexed="64"/>
      </patternFill>
    </fill>
  </fills>
  <borders count="76">
    <border>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style="medium">
        <color indexed="64"/>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diagonal/>
    </border>
    <border>
      <left/>
      <right style="medium">
        <color indexed="64"/>
      </right>
      <top style="thin">
        <color indexed="64"/>
      </top>
      <bottom/>
      <diagonal/>
    </border>
  </borders>
  <cellStyleXfs count="2">
    <xf numFmtId="0" fontId="0" fillId="0" borderId="0"/>
    <xf numFmtId="0" fontId="20" fillId="0" borderId="0" applyNumberFormat="0" applyFill="0" applyBorder="0" applyAlignment="0" applyProtection="0"/>
  </cellStyleXfs>
  <cellXfs count="548">
    <xf numFmtId="0" fontId="0" fillId="0" borderId="0" xfId="0"/>
    <xf numFmtId="0" fontId="6" fillId="5" borderId="25" xfId="0" applyFont="1" applyFill="1" applyBorder="1" applyAlignment="1" applyProtection="1">
      <alignment horizontal="center" vertical="center"/>
      <protection locked="0"/>
    </xf>
    <xf numFmtId="0" fontId="6" fillId="5" borderId="21" xfId="0" applyFont="1" applyFill="1" applyBorder="1" applyAlignment="1" applyProtection="1">
      <alignment horizontal="center" vertical="center"/>
      <protection locked="0"/>
    </xf>
    <xf numFmtId="0" fontId="6" fillId="5" borderId="34" xfId="0" applyFont="1" applyFill="1" applyBorder="1" applyAlignment="1" applyProtection="1">
      <alignment horizontal="center" vertical="center"/>
      <protection locked="0"/>
    </xf>
    <xf numFmtId="0" fontId="3" fillId="4" borderId="39" xfId="0" applyFont="1" applyFill="1" applyBorder="1" applyAlignment="1" applyProtection="1">
      <alignment horizontal="center" vertical="center" wrapText="1"/>
    </xf>
    <xf numFmtId="0" fontId="6" fillId="5" borderId="40" xfId="0" applyFont="1" applyFill="1" applyBorder="1" applyAlignment="1" applyProtection="1">
      <alignment horizontal="center" vertical="center"/>
      <protection locked="0"/>
    </xf>
    <xf numFmtId="0" fontId="6" fillId="6" borderId="0" xfId="0" applyFont="1" applyFill="1" applyAlignment="1">
      <alignment horizontal="center" vertical="center"/>
    </xf>
    <xf numFmtId="0" fontId="6" fillId="5" borderId="52" xfId="0" applyFont="1" applyFill="1" applyBorder="1" applyAlignment="1">
      <alignment horizontal="center" vertical="center"/>
    </xf>
    <xf numFmtId="0" fontId="3" fillId="5" borderId="38" xfId="0" applyFont="1" applyFill="1" applyBorder="1" applyAlignment="1">
      <alignment horizontal="center" vertical="center"/>
    </xf>
    <xf numFmtId="0" fontId="3" fillId="5" borderId="39"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26" xfId="0" applyFont="1" applyFill="1" applyBorder="1" applyAlignment="1">
      <alignment horizontal="center" vertical="center"/>
    </xf>
    <xf numFmtId="0" fontId="6" fillId="5" borderId="4" xfId="0" applyFont="1" applyFill="1" applyBorder="1" applyAlignment="1">
      <alignment horizontal="center" vertical="center"/>
    </xf>
    <xf numFmtId="0" fontId="6" fillId="6" borderId="0" xfId="0" applyFont="1" applyFill="1"/>
    <xf numFmtId="0" fontId="4" fillId="6" borderId="0" xfId="0" applyFont="1" applyFill="1"/>
    <xf numFmtId="0" fontId="0" fillId="7" borderId="0" xfId="0" applyFill="1"/>
    <xf numFmtId="0" fontId="6" fillId="7" borderId="0" xfId="0" applyFont="1" applyFill="1" applyAlignment="1">
      <alignment horizontal="center" vertical="center"/>
    </xf>
    <xf numFmtId="0" fontId="6" fillId="6" borderId="25" xfId="0" applyFont="1" applyFill="1" applyBorder="1" applyAlignment="1" applyProtection="1">
      <alignment horizontal="center" vertical="center"/>
      <protection locked="0"/>
    </xf>
    <xf numFmtId="0" fontId="6" fillId="6" borderId="40" xfId="0" applyFont="1" applyFill="1" applyBorder="1" applyAlignment="1" applyProtection="1">
      <alignment horizontal="center" vertical="center"/>
      <protection locked="0"/>
    </xf>
    <xf numFmtId="0" fontId="3" fillId="4" borderId="38"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39" xfId="0" applyFont="1" applyFill="1" applyBorder="1" applyAlignment="1">
      <alignment horizontal="center" vertical="center"/>
    </xf>
    <xf numFmtId="0" fontId="3" fillId="5" borderId="30"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3" xfId="0" applyFont="1" applyFill="1" applyBorder="1" applyAlignment="1">
      <alignment horizontal="center" vertical="center"/>
    </xf>
    <xf numFmtId="0" fontId="0" fillId="6" borderId="0" xfId="0" applyFill="1"/>
    <xf numFmtId="0" fontId="6" fillId="5" borderId="47"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5" xfId="0" applyFont="1" applyFill="1" applyBorder="1" applyAlignment="1">
      <alignment horizontal="center" vertical="center"/>
    </xf>
    <xf numFmtId="0" fontId="6" fillId="5" borderId="31" xfId="0" applyFont="1" applyFill="1" applyBorder="1" applyAlignment="1">
      <alignment horizontal="center" vertical="center"/>
    </xf>
    <xf numFmtId="0" fontId="6" fillId="5" borderId="27" xfId="0" applyFont="1" applyFill="1" applyBorder="1" applyAlignment="1">
      <alignment horizontal="center" vertical="center"/>
    </xf>
    <xf numFmtId="0" fontId="6" fillId="5" borderId="23" xfId="0" applyFont="1" applyFill="1" applyBorder="1" applyAlignment="1">
      <alignment horizontal="center" vertical="center"/>
    </xf>
    <xf numFmtId="0" fontId="6" fillId="5" borderId="55" xfId="0" applyFont="1" applyFill="1" applyBorder="1" applyAlignment="1">
      <alignment horizontal="center" vertical="center"/>
    </xf>
    <xf numFmtId="0" fontId="6" fillId="5" borderId="32" xfId="0" applyFont="1" applyFill="1" applyBorder="1" applyAlignment="1">
      <alignment horizontal="center" vertical="center"/>
    </xf>
    <xf numFmtId="0" fontId="6" fillId="5" borderId="35" xfId="0" applyFont="1" applyFill="1" applyBorder="1" applyAlignment="1">
      <alignment horizontal="center" vertical="center"/>
    </xf>
    <xf numFmtId="0" fontId="6" fillId="5" borderId="60"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36" xfId="0" applyFont="1" applyFill="1" applyBorder="1" applyAlignment="1">
      <alignment horizontal="center" vertical="center"/>
    </xf>
    <xf numFmtId="0" fontId="3" fillId="4" borderId="37" xfId="0" applyFont="1" applyFill="1" applyBorder="1" applyAlignment="1">
      <alignment horizontal="center" vertical="center"/>
    </xf>
    <xf numFmtId="0" fontId="3" fillId="5" borderId="24" xfId="0" applyFont="1" applyFill="1" applyBorder="1" applyAlignment="1">
      <alignment horizontal="center" vertical="center"/>
    </xf>
    <xf numFmtId="0" fontId="3" fillId="5" borderId="36" xfId="0" applyFont="1" applyFill="1" applyBorder="1" applyAlignment="1">
      <alignment horizontal="center" vertical="center"/>
    </xf>
    <xf numFmtId="0" fontId="3" fillId="5" borderId="37" xfId="0" applyFont="1" applyFill="1" applyBorder="1" applyAlignment="1">
      <alignment horizontal="center" vertical="center"/>
    </xf>
    <xf numFmtId="0" fontId="6" fillId="6" borderId="0" xfId="0" applyFont="1" applyFill="1" applyBorder="1" applyAlignment="1">
      <alignment horizontal="center" vertical="center"/>
    </xf>
    <xf numFmtId="0" fontId="6" fillId="0" borderId="40" xfId="0" applyFont="1" applyFill="1" applyBorder="1" applyAlignment="1">
      <alignment horizontal="center" vertical="center"/>
    </xf>
    <xf numFmtId="0" fontId="6" fillId="5" borderId="40" xfId="0" applyFont="1" applyFill="1" applyBorder="1" applyAlignment="1">
      <alignment horizontal="center" vertical="center"/>
    </xf>
    <xf numFmtId="0" fontId="6" fillId="6" borderId="49" xfId="0" applyFont="1" applyFill="1" applyBorder="1" applyAlignment="1">
      <alignment horizontal="center" vertical="center"/>
    </xf>
    <xf numFmtId="0" fontId="6" fillId="6" borderId="13" xfId="0" applyFont="1" applyFill="1" applyBorder="1" applyAlignment="1">
      <alignment horizontal="center" vertical="center"/>
    </xf>
    <xf numFmtId="0" fontId="3" fillId="4" borderId="38"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0" xfId="0" applyFont="1" applyFill="1" applyBorder="1" applyAlignment="1">
      <alignment horizontal="center" vertical="center"/>
    </xf>
    <xf numFmtId="0" fontId="6" fillId="6" borderId="48" xfId="0" applyFont="1" applyFill="1" applyBorder="1" applyAlignment="1">
      <alignment horizontal="center" vertical="center"/>
    </xf>
    <xf numFmtId="0" fontId="6" fillId="6" borderId="51" xfId="0" applyFont="1" applyFill="1" applyBorder="1" applyAlignment="1">
      <alignment horizontal="center" vertical="center"/>
    </xf>
    <xf numFmtId="0" fontId="3" fillId="5" borderId="38" xfId="0" applyFont="1" applyFill="1" applyBorder="1" applyAlignment="1" applyProtection="1">
      <alignment horizontal="center" vertical="center"/>
    </xf>
    <xf numFmtId="0" fontId="3" fillId="5" borderId="30" xfId="0" applyFont="1" applyFill="1" applyBorder="1" applyAlignment="1" applyProtection="1">
      <alignment horizontal="center" vertical="center"/>
    </xf>
    <xf numFmtId="0" fontId="3" fillId="5" borderId="39" xfId="0" applyFont="1" applyFill="1" applyBorder="1" applyAlignment="1" applyProtection="1">
      <alignment horizontal="center" vertical="center"/>
    </xf>
    <xf numFmtId="0" fontId="6" fillId="6" borderId="21" xfId="0" applyFont="1" applyFill="1" applyBorder="1" applyAlignment="1" applyProtection="1">
      <alignment horizontal="center" vertical="center"/>
      <protection locked="0"/>
    </xf>
    <xf numFmtId="0" fontId="6" fillId="0" borderId="4"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50" xfId="0" applyFont="1" applyFill="1" applyBorder="1" applyAlignment="1">
      <alignment horizontal="center" vertical="center"/>
    </xf>
    <xf numFmtId="0" fontId="3" fillId="5" borderId="38" xfId="0" applyFont="1" applyFill="1" applyBorder="1" applyAlignment="1">
      <alignment horizontal="center" vertical="center"/>
    </xf>
    <xf numFmtId="0" fontId="3" fillId="5" borderId="39" xfId="0" applyFont="1" applyFill="1" applyBorder="1" applyAlignment="1">
      <alignment horizontal="center" vertical="center"/>
    </xf>
    <xf numFmtId="0" fontId="3" fillId="4" borderId="38" xfId="0" applyFont="1" applyFill="1" applyBorder="1" applyAlignment="1" applyProtection="1">
      <alignment horizontal="center" vertical="center"/>
    </xf>
    <xf numFmtId="0" fontId="3" fillId="4" borderId="30" xfId="0" applyFont="1" applyFill="1" applyBorder="1" applyAlignment="1" applyProtection="1">
      <alignment horizontal="center" vertical="center"/>
    </xf>
    <xf numFmtId="0" fontId="3" fillId="4" borderId="17" xfId="0" applyFont="1" applyFill="1" applyBorder="1" applyAlignment="1">
      <alignment horizontal="center" vertical="center"/>
    </xf>
    <xf numFmtId="0" fontId="6" fillId="6" borderId="21" xfId="0" applyFont="1" applyFill="1" applyBorder="1" applyAlignment="1" applyProtection="1">
      <alignment horizontal="center" vertical="center"/>
      <protection locked="0"/>
    </xf>
    <xf numFmtId="0" fontId="6" fillId="0" borderId="4"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23" xfId="0" applyFont="1" applyFill="1" applyBorder="1" applyAlignment="1">
      <alignment horizontal="center" vertical="center"/>
    </xf>
    <xf numFmtId="0" fontId="19" fillId="6" borderId="0" xfId="0" applyFont="1" applyFill="1" applyBorder="1" applyAlignment="1">
      <alignment horizontal="center" vertical="center"/>
    </xf>
    <xf numFmtId="0" fontId="6" fillId="6" borderId="47" xfId="0" applyFont="1" applyFill="1" applyBorder="1" applyAlignment="1" applyProtection="1">
      <alignment horizontal="center" vertical="center"/>
      <protection locked="0"/>
    </xf>
    <xf numFmtId="0" fontId="6" fillId="6" borderId="52" xfId="0" applyFont="1" applyFill="1" applyBorder="1" applyAlignment="1" applyProtection="1">
      <alignment horizontal="center" vertical="center"/>
      <protection locked="0"/>
    </xf>
    <xf numFmtId="0" fontId="6" fillId="5" borderId="47" xfId="0" applyFont="1" applyFill="1" applyBorder="1" applyAlignment="1" applyProtection="1">
      <alignment horizontal="center" vertical="center"/>
      <protection locked="0"/>
    </xf>
    <xf numFmtId="0" fontId="6" fillId="5" borderId="52" xfId="0" applyFont="1" applyFill="1" applyBorder="1" applyAlignment="1" applyProtection="1">
      <alignment horizontal="center" vertical="center"/>
      <protection locked="0"/>
    </xf>
    <xf numFmtId="0" fontId="6" fillId="0" borderId="0" xfId="0" applyFont="1" applyAlignment="1">
      <alignment horizontal="center" vertical="center"/>
    </xf>
    <xf numFmtId="0" fontId="6" fillId="0" borderId="21" xfId="0" applyFont="1" applyFill="1" applyBorder="1" applyAlignment="1">
      <alignment horizontal="center" vertical="center"/>
    </xf>
    <xf numFmtId="0" fontId="6" fillId="5" borderId="62" xfId="0" applyFont="1" applyFill="1" applyBorder="1" applyAlignment="1">
      <alignment horizontal="center" vertical="center"/>
    </xf>
    <xf numFmtId="0" fontId="6" fillId="5" borderId="49" xfId="0" applyFont="1" applyFill="1" applyBorder="1" applyAlignment="1">
      <alignment horizontal="center" vertical="center"/>
    </xf>
    <xf numFmtId="0" fontId="6" fillId="0" borderId="56" xfId="0" applyFont="1" applyFill="1" applyBorder="1" applyAlignment="1">
      <alignment horizontal="center" vertical="center"/>
    </xf>
    <xf numFmtId="0" fontId="3" fillId="4" borderId="42" xfId="0" applyFont="1" applyFill="1" applyBorder="1" applyAlignment="1" applyProtection="1">
      <alignment horizontal="center" vertical="center"/>
    </xf>
    <xf numFmtId="0" fontId="6" fillId="5" borderId="51" xfId="0" applyFont="1" applyFill="1" applyBorder="1" applyAlignment="1">
      <alignment horizontal="center" vertical="center"/>
    </xf>
    <xf numFmtId="0" fontId="6" fillId="5" borderId="50" xfId="0" applyFont="1" applyFill="1" applyBorder="1" applyAlignment="1">
      <alignment horizontal="center" vertical="center"/>
    </xf>
    <xf numFmtId="0" fontId="6" fillId="5" borderId="48" xfId="0" applyFont="1" applyFill="1" applyBorder="1" applyAlignment="1">
      <alignment horizontal="center" vertical="center"/>
    </xf>
    <xf numFmtId="0" fontId="3" fillId="5" borderId="61" xfId="0" applyFont="1" applyFill="1" applyBorder="1" applyAlignment="1">
      <alignment horizontal="center" vertical="center"/>
    </xf>
    <xf numFmtId="0" fontId="3" fillId="0" borderId="61" xfId="0" applyFont="1" applyFill="1" applyBorder="1" applyAlignment="1">
      <alignment horizontal="center" vertical="center"/>
    </xf>
    <xf numFmtId="0" fontId="6" fillId="0" borderId="47" xfId="0" applyFont="1" applyBorder="1" applyAlignment="1">
      <alignment horizontal="center" vertical="center"/>
    </xf>
    <xf numFmtId="0" fontId="6" fillId="0" borderId="26" xfId="0" applyFont="1" applyBorder="1" applyAlignment="1">
      <alignment horizontal="center" vertical="center"/>
    </xf>
    <xf numFmtId="0" fontId="6" fillId="0" borderId="28" xfId="0" applyFont="1" applyBorder="1" applyAlignment="1">
      <alignment horizontal="center" vertical="center"/>
    </xf>
    <xf numFmtId="0" fontId="6" fillId="6" borderId="12" xfId="0" applyFont="1" applyFill="1" applyBorder="1" applyAlignment="1" applyProtection="1">
      <alignment horizontal="center" vertical="center"/>
      <protection locked="0"/>
    </xf>
    <xf numFmtId="0" fontId="6" fillId="0" borderId="25" xfId="0" applyFont="1" applyBorder="1" applyAlignment="1">
      <alignment horizontal="center" vertical="center"/>
    </xf>
    <xf numFmtId="0" fontId="6" fillId="5" borderId="32" xfId="0" applyFont="1" applyFill="1" applyBorder="1" applyAlignment="1" applyProtection="1">
      <alignment horizontal="center" vertical="center"/>
      <protection locked="0"/>
    </xf>
    <xf numFmtId="0" fontId="6" fillId="6" borderId="31" xfId="0" applyFont="1" applyFill="1" applyBorder="1" applyAlignment="1" applyProtection="1">
      <alignment horizontal="center" vertical="center"/>
      <protection locked="0"/>
    </xf>
    <xf numFmtId="0" fontId="6" fillId="5" borderId="31" xfId="0" applyFont="1" applyFill="1" applyBorder="1" applyAlignment="1" applyProtection="1">
      <alignment horizontal="center" vertical="center"/>
      <protection locked="0"/>
    </xf>
    <xf numFmtId="0" fontId="6" fillId="5" borderId="63" xfId="0" applyFont="1" applyFill="1" applyBorder="1" applyAlignment="1" applyProtection="1">
      <alignment horizontal="center" vertical="center"/>
      <protection locked="0"/>
    </xf>
    <xf numFmtId="0" fontId="6" fillId="6" borderId="24" xfId="0" applyFont="1" applyFill="1" applyBorder="1" applyAlignment="1" applyProtection="1">
      <alignment horizontal="center" vertical="center"/>
      <protection locked="0"/>
    </xf>
    <xf numFmtId="0" fontId="6" fillId="6" borderId="36" xfId="0" applyFont="1" applyFill="1" applyBorder="1" applyAlignment="1" applyProtection="1">
      <alignment horizontal="center" vertical="center"/>
      <protection locked="0"/>
    </xf>
    <xf numFmtId="0" fontId="6" fillId="6" borderId="37" xfId="0" applyFont="1" applyFill="1" applyBorder="1" applyAlignment="1" applyProtection="1">
      <alignment horizontal="center" vertical="center"/>
      <protection locked="0"/>
    </xf>
    <xf numFmtId="0" fontId="6" fillId="5" borderId="24" xfId="0" applyFont="1" applyFill="1" applyBorder="1" applyAlignment="1" applyProtection="1">
      <alignment horizontal="center" vertical="center"/>
      <protection locked="0"/>
    </xf>
    <xf numFmtId="0" fontId="6" fillId="5" borderId="36" xfId="0" applyFont="1" applyFill="1" applyBorder="1" applyAlignment="1" applyProtection="1">
      <alignment horizontal="center" vertical="center"/>
      <protection locked="0"/>
    </xf>
    <xf numFmtId="0" fontId="6" fillId="5" borderId="37" xfId="0" applyFont="1" applyFill="1" applyBorder="1" applyAlignment="1" applyProtection="1">
      <alignment horizontal="center" vertical="center"/>
      <protection locked="0"/>
    </xf>
    <xf numFmtId="0" fontId="6" fillId="6" borderId="9" xfId="0" applyFont="1" applyFill="1" applyBorder="1" applyAlignment="1" applyProtection="1">
      <alignment horizontal="center" vertical="center"/>
      <protection locked="0"/>
    </xf>
    <xf numFmtId="0" fontId="6" fillId="6" borderId="56" xfId="0" applyFont="1" applyFill="1" applyBorder="1" applyAlignment="1" applyProtection="1">
      <alignment horizontal="center" vertical="center"/>
      <protection locked="0"/>
    </xf>
    <xf numFmtId="0" fontId="6" fillId="6" borderId="3" xfId="0" applyFont="1" applyFill="1" applyBorder="1" applyAlignment="1" applyProtection="1">
      <alignment horizontal="center" vertical="center"/>
      <protection locked="0"/>
    </xf>
    <xf numFmtId="0" fontId="6" fillId="6" borderId="62" xfId="0" applyFont="1" applyFill="1" applyBorder="1" applyAlignment="1">
      <alignment horizontal="center" vertical="center"/>
    </xf>
    <xf numFmtId="0" fontId="6" fillId="0" borderId="0" xfId="0" applyNumberFormat="1" applyFont="1" applyAlignment="1">
      <alignment horizontal="center" vertical="center"/>
    </xf>
    <xf numFmtId="0" fontId="6" fillId="6" borderId="52" xfId="0" applyNumberFormat="1" applyFont="1" applyFill="1" applyBorder="1" applyAlignment="1" applyProtection="1">
      <alignment horizontal="center" vertical="center"/>
    </xf>
    <xf numFmtId="0" fontId="6" fillId="6" borderId="41" xfId="0" applyNumberFormat="1" applyFont="1" applyFill="1" applyBorder="1" applyAlignment="1" applyProtection="1">
      <alignment horizontal="center" vertical="center"/>
    </xf>
    <xf numFmtId="0" fontId="6" fillId="6" borderId="50" xfId="0" applyNumberFormat="1" applyFont="1" applyFill="1" applyBorder="1" applyAlignment="1" applyProtection="1">
      <alignment horizontal="center" vertical="center"/>
    </xf>
    <xf numFmtId="0" fontId="6" fillId="6" borderId="40" xfId="0" applyNumberFormat="1" applyFont="1" applyFill="1" applyBorder="1" applyAlignment="1" applyProtection="1">
      <alignment horizontal="center" vertical="center"/>
    </xf>
    <xf numFmtId="0" fontId="3" fillId="4" borderId="32" xfId="0" applyFont="1" applyFill="1" applyBorder="1" applyAlignment="1">
      <alignment horizontal="center" vertical="center"/>
    </xf>
    <xf numFmtId="0" fontId="3" fillId="4" borderId="35" xfId="0" applyFont="1" applyFill="1" applyBorder="1" applyAlignment="1">
      <alignment horizontal="center" vertical="center"/>
    </xf>
    <xf numFmtId="0" fontId="3" fillId="4" borderId="33" xfId="0" applyFont="1" applyFill="1" applyBorder="1" applyAlignment="1">
      <alignment horizontal="center" vertical="center"/>
    </xf>
    <xf numFmtId="0" fontId="22" fillId="4" borderId="32" xfId="0" applyFont="1" applyFill="1" applyBorder="1" applyAlignment="1">
      <alignment horizontal="center" vertical="center"/>
    </xf>
    <xf numFmtId="0" fontId="22" fillId="4" borderId="35" xfId="0" applyFont="1" applyFill="1" applyBorder="1" applyAlignment="1">
      <alignment horizontal="center" vertical="center"/>
    </xf>
    <xf numFmtId="0" fontId="22" fillId="4" borderId="33" xfId="0" applyFont="1" applyFill="1" applyBorder="1" applyAlignment="1">
      <alignment horizontal="center" vertical="center"/>
    </xf>
    <xf numFmtId="0" fontId="22" fillId="4" borderId="34" xfId="0" applyFont="1" applyFill="1" applyBorder="1" applyAlignment="1">
      <alignment horizontal="center" vertical="center"/>
    </xf>
    <xf numFmtId="0" fontId="6" fillId="6" borderId="66" xfId="0" applyFont="1" applyFill="1" applyBorder="1" applyAlignment="1" applyProtection="1">
      <alignment horizontal="center" vertical="center"/>
      <protection locked="0"/>
    </xf>
    <xf numFmtId="0" fontId="6" fillId="5" borderId="37" xfId="0" applyFont="1" applyFill="1" applyBorder="1" applyAlignment="1">
      <alignment horizontal="center" vertical="center"/>
    </xf>
    <xf numFmtId="0" fontId="6" fillId="6" borderId="17" xfId="0" applyFont="1" applyFill="1" applyBorder="1" applyAlignment="1">
      <alignment horizontal="center" vertical="center"/>
    </xf>
    <xf numFmtId="0" fontId="6" fillId="5" borderId="17" xfId="0" applyFont="1" applyFill="1" applyBorder="1" applyAlignment="1">
      <alignment horizontal="center" vertical="center"/>
    </xf>
    <xf numFmtId="0" fontId="22" fillId="4" borderId="60" xfId="0" applyFont="1" applyFill="1" applyBorder="1" applyAlignment="1">
      <alignment horizontal="center" vertical="center"/>
    </xf>
    <xf numFmtId="0" fontId="6" fillId="0" borderId="27" xfId="0" applyFont="1" applyBorder="1" applyAlignment="1">
      <alignment horizontal="center" vertical="center"/>
    </xf>
    <xf numFmtId="0" fontId="6" fillId="6" borderId="55" xfId="0" applyNumberFormat="1" applyFont="1" applyFill="1" applyBorder="1" applyAlignment="1" applyProtection="1">
      <alignment horizontal="center" vertical="center"/>
    </xf>
    <xf numFmtId="0" fontId="6" fillId="6" borderId="67" xfId="0" applyFont="1" applyFill="1" applyBorder="1" applyAlignment="1" applyProtection="1">
      <alignment horizontal="center" vertical="center"/>
      <protection locked="0"/>
    </xf>
    <xf numFmtId="0" fontId="6" fillId="5" borderId="65" xfId="0" applyFont="1" applyFill="1" applyBorder="1" applyAlignment="1" applyProtection="1">
      <alignment horizontal="center" vertical="center"/>
      <protection locked="0"/>
    </xf>
    <xf numFmtId="0" fontId="6" fillId="6" borderId="68" xfId="0" applyFont="1" applyFill="1" applyBorder="1" applyAlignment="1" applyProtection="1">
      <alignment horizontal="center" vertical="center"/>
      <protection locked="0"/>
    </xf>
    <xf numFmtId="0" fontId="6" fillId="6" borderId="69" xfId="0" applyFont="1" applyFill="1" applyBorder="1" applyAlignment="1" applyProtection="1">
      <alignment horizontal="center" vertical="center"/>
      <protection locked="0"/>
    </xf>
    <xf numFmtId="0" fontId="6" fillId="6" borderId="70" xfId="0" applyFont="1" applyFill="1" applyBorder="1" applyAlignment="1" applyProtection="1">
      <alignment horizontal="center" vertical="center"/>
      <protection locked="0"/>
    </xf>
    <xf numFmtId="0" fontId="6" fillId="5" borderId="68" xfId="0" applyFont="1" applyFill="1" applyBorder="1" applyAlignment="1" applyProtection="1">
      <alignment horizontal="center" vertical="center"/>
      <protection locked="0"/>
    </xf>
    <xf numFmtId="0" fontId="6" fillId="5" borderId="69" xfId="0" applyFont="1" applyFill="1" applyBorder="1" applyAlignment="1" applyProtection="1">
      <alignment horizontal="center" vertical="center"/>
      <protection locked="0"/>
    </xf>
    <xf numFmtId="0" fontId="6" fillId="5" borderId="70" xfId="0" applyFont="1" applyFill="1" applyBorder="1" applyAlignment="1" applyProtection="1">
      <alignment horizontal="center" vertical="center"/>
      <protection locked="0"/>
    </xf>
    <xf numFmtId="0" fontId="6" fillId="6" borderId="71" xfId="0" applyFont="1" applyFill="1" applyBorder="1" applyAlignment="1">
      <alignment horizontal="center" vertical="center"/>
    </xf>
    <xf numFmtId="0" fontId="6" fillId="5" borderId="71" xfId="0" applyFont="1" applyFill="1" applyBorder="1" applyAlignment="1">
      <alignment horizontal="center" vertical="center"/>
    </xf>
    <xf numFmtId="0" fontId="6" fillId="5" borderId="70" xfId="0" applyFont="1" applyFill="1" applyBorder="1" applyAlignment="1">
      <alignment horizontal="center" vertical="center"/>
    </xf>
    <xf numFmtId="0" fontId="6" fillId="0" borderId="57" xfId="0" applyFont="1" applyFill="1" applyBorder="1" applyAlignment="1">
      <alignment horizontal="center" vertical="center"/>
    </xf>
    <xf numFmtId="0" fontId="22" fillId="4" borderId="65" xfId="0" applyFont="1" applyFill="1" applyBorder="1" applyAlignment="1">
      <alignment horizontal="center" vertical="center"/>
    </xf>
    <xf numFmtId="0" fontId="6" fillId="0" borderId="68" xfId="0" applyFont="1" applyBorder="1" applyAlignment="1">
      <alignment horizontal="center" vertical="center"/>
    </xf>
    <xf numFmtId="0" fontId="6" fillId="6" borderId="70" xfId="0" applyNumberFormat="1" applyFont="1" applyFill="1" applyBorder="1" applyAlignment="1" applyProtection="1">
      <alignment horizontal="center" vertical="center"/>
    </xf>
    <xf numFmtId="0" fontId="6" fillId="0" borderId="67"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70" xfId="0" applyFont="1" applyFill="1" applyBorder="1" applyAlignment="1">
      <alignment horizontal="center" vertical="center"/>
    </xf>
    <xf numFmtId="0" fontId="3" fillId="0" borderId="44" xfId="0" applyFont="1" applyBorder="1" applyAlignment="1">
      <alignment horizontal="center" vertical="center"/>
    </xf>
    <xf numFmtId="0" fontId="3" fillId="5" borderId="19" xfId="0" applyFont="1" applyFill="1" applyBorder="1" applyAlignment="1">
      <alignment horizontal="center" vertical="center"/>
    </xf>
    <xf numFmtId="0" fontId="3" fillId="4" borderId="61"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62" xfId="0" applyFont="1" applyFill="1" applyBorder="1" applyAlignment="1">
      <alignment horizontal="center" vertical="center"/>
    </xf>
    <xf numFmtId="0" fontId="6" fillId="5" borderId="72" xfId="0" applyFont="1" applyFill="1" applyBorder="1" applyAlignment="1">
      <alignment horizontal="center" vertical="center"/>
    </xf>
    <xf numFmtId="0" fontId="6" fillId="7" borderId="0" xfId="0" applyFont="1" applyFill="1" applyAlignment="1" applyProtection="1">
      <alignment horizontal="center" vertical="center"/>
      <protection hidden="1"/>
    </xf>
    <xf numFmtId="0" fontId="6" fillId="6" borderId="0" xfId="0" applyFont="1" applyFill="1" applyAlignment="1" applyProtection="1">
      <alignment horizontal="center" vertical="center"/>
      <protection hidden="1"/>
    </xf>
    <xf numFmtId="0" fontId="3" fillId="6" borderId="0" xfId="0" applyFont="1" applyFill="1" applyAlignment="1" applyProtection="1">
      <alignment vertical="center"/>
      <protection hidden="1"/>
    </xf>
    <xf numFmtId="0" fontId="3" fillId="6" borderId="6" xfId="0" applyFont="1" applyFill="1" applyBorder="1" applyAlignment="1" applyProtection="1">
      <alignment vertical="center"/>
      <protection hidden="1"/>
    </xf>
    <xf numFmtId="0" fontId="6" fillId="6" borderId="0" xfId="0" applyFont="1" applyFill="1" applyAlignment="1" applyProtection="1">
      <alignment horizontal="left" vertical="center"/>
      <protection hidden="1"/>
    </xf>
    <xf numFmtId="0" fontId="3" fillId="4" borderId="38" xfId="0" applyFont="1" applyFill="1" applyBorder="1" applyAlignment="1" applyProtection="1">
      <alignment horizontal="center" vertical="center"/>
      <protection hidden="1"/>
    </xf>
    <xf numFmtId="0" fontId="3" fillId="4" borderId="30" xfId="0" applyFont="1" applyFill="1" applyBorder="1" applyAlignment="1" applyProtection="1">
      <alignment horizontal="center" vertical="center"/>
      <protection hidden="1"/>
    </xf>
    <xf numFmtId="0" fontId="3" fillId="4" borderId="39" xfId="0" applyFont="1" applyFill="1" applyBorder="1" applyAlignment="1" applyProtection="1">
      <alignment horizontal="center" vertical="center" wrapText="1"/>
      <protection hidden="1"/>
    </xf>
    <xf numFmtId="0" fontId="3" fillId="5" borderId="38" xfId="0" applyFont="1" applyFill="1" applyBorder="1" applyAlignment="1" applyProtection="1">
      <alignment horizontal="center" vertical="center"/>
      <protection hidden="1"/>
    </xf>
    <xf numFmtId="0" fontId="3" fillId="5" borderId="30" xfId="0" applyFont="1" applyFill="1" applyBorder="1" applyAlignment="1" applyProtection="1">
      <alignment horizontal="center" vertical="center"/>
      <protection hidden="1"/>
    </xf>
    <xf numFmtId="0" fontId="3" fillId="5" borderId="39" xfId="0" applyFont="1" applyFill="1" applyBorder="1" applyAlignment="1" applyProtection="1">
      <alignment horizontal="center" vertical="center"/>
      <protection hidden="1"/>
    </xf>
    <xf numFmtId="49" fontId="6" fillId="6" borderId="26" xfId="0" applyNumberFormat="1" applyFont="1" applyFill="1" applyBorder="1" applyAlignment="1" applyProtection="1">
      <alignment horizontal="center" vertical="center"/>
      <protection hidden="1"/>
    </xf>
    <xf numFmtId="0" fontId="6" fillId="5" borderId="34" xfId="0" applyFont="1" applyFill="1" applyBorder="1" applyAlignment="1" applyProtection="1">
      <alignment horizontal="center" vertical="center"/>
      <protection locked="0" hidden="1"/>
    </xf>
    <xf numFmtId="0" fontId="6" fillId="6" borderId="25" xfId="0" applyFont="1" applyFill="1" applyBorder="1" applyAlignment="1" applyProtection="1">
      <alignment horizontal="center" vertical="center"/>
      <protection locked="0" hidden="1"/>
    </xf>
    <xf numFmtId="0" fontId="6" fillId="6" borderId="21" xfId="0" applyFont="1" applyFill="1" applyBorder="1" applyAlignment="1" applyProtection="1">
      <alignment horizontal="center" vertical="center"/>
      <protection locked="0" hidden="1"/>
    </xf>
    <xf numFmtId="0" fontId="6" fillId="6" borderId="40" xfId="0" applyFont="1" applyFill="1" applyBorder="1" applyAlignment="1" applyProtection="1">
      <alignment horizontal="center" vertical="center"/>
      <protection locked="0" hidden="1"/>
    </xf>
    <xf numFmtId="0" fontId="6" fillId="5" borderId="25" xfId="0" applyFont="1" applyFill="1" applyBorder="1" applyAlignment="1" applyProtection="1">
      <alignment horizontal="center" vertical="center"/>
      <protection locked="0" hidden="1"/>
    </xf>
    <xf numFmtId="0" fontId="6" fillId="5" borderId="21" xfId="0" applyFont="1" applyFill="1" applyBorder="1" applyAlignment="1" applyProtection="1">
      <alignment horizontal="center" vertical="center"/>
      <protection locked="0" hidden="1"/>
    </xf>
    <xf numFmtId="0" fontId="6" fillId="5" borderId="40" xfId="0" applyFont="1" applyFill="1" applyBorder="1" applyAlignment="1" applyProtection="1">
      <alignment horizontal="center" vertical="center"/>
      <protection locked="0" hidden="1"/>
    </xf>
    <xf numFmtId="0" fontId="6" fillId="5" borderId="35" xfId="0" applyFont="1" applyFill="1" applyBorder="1" applyAlignment="1" applyProtection="1">
      <alignment horizontal="center" vertical="center"/>
      <protection locked="0" hidden="1"/>
    </xf>
    <xf numFmtId="0" fontId="6" fillId="6" borderId="26" xfId="0" applyFont="1" applyFill="1" applyBorder="1" applyAlignment="1" applyProtection="1">
      <alignment horizontal="center" vertical="center"/>
      <protection locked="0" hidden="1"/>
    </xf>
    <xf numFmtId="0" fontId="6" fillId="6" borderId="4" xfId="0" applyFont="1" applyFill="1" applyBorder="1" applyAlignment="1" applyProtection="1">
      <alignment horizontal="center" vertical="center"/>
      <protection locked="0" hidden="1"/>
    </xf>
    <xf numFmtId="0" fontId="6" fillId="6" borderId="41" xfId="0" applyFont="1" applyFill="1" applyBorder="1" applyAlignment="1" applyProtection="1">
      <alignment horizontal="center" vertical="center"/>
      <protection locked="0" hidden="1"/>
    </xf>
    <xf numFmtId="0" fontId="6" fillId="5" borderId="26" xfId="0" applyFont="1" applyFill="1" applyBorder="1" applyAlignment="1" applyProtection="1">
      <alignment horizontal="center" vertical="center"/>
      <protection locked="0" hidden="1"/>
    </xf>
    <xf numFmtId="0" fontId="6" fillId="5" borderId="4" xfId="0" applyFont="1" applyFill="1" applyBorder="1" applyAlignment="1" applyProtection="1">
      <alignment horizontal="center" vertical="center"/>
      <protection locked="0" hidden="1"/>
    </xf>
    <xf numFmtId="0" fontId="6" fillId="5" borderId="41" xfId="0" applyFont="1" applyFill="1" applyBorder="1" applyAlignment="1" applyProtection="1">
      <alignment horizontal="center" vertical="center"/>
      <protection locked="0" hidden="1"/>
    </xf>
    <xf numFmtId="49" fontId="6" fillId="6" borderId="28" xfId="0" applyNumberFormat="1" applyFont="1" applyFill="1" applyBorder="1" applyAlignment="1" applyProtection="1">
      <alignment horizontal="center" vertical="center"/>
      <protection hidden="1"/>
    </xf>
    <xf numFmtId="0" fontId="6" fillId="5" borderId="33" xfId="0" applyFont="1" applyFill="1" applyBorder="1" applyAlignment="1" applyProtection="1">
      <alignment horizontal="center" vertical="center"/>
      <protection locked="0" hidden="1"/>
    </xf>
    <xf numFmtId="0" fontId="6" fillId="6" borderId="28" xfId="0" applyFont="1" applyFill="1" applyBorder="1" applyAlignment="1" applyProtection="1">
      <alignment horizontal="center" vertical="center"/>
      <protection locked="0" hidden="1"/>
    </xf>
    <xf numFmtId="0" fontId="6" fillId="6" borderId="5" xfId="0" applyFont="1" applyFill="1" applyBorder="1" applyAlignment="1" applyProtection="1">
      <alignment horizontal="center" vertical="center"/>
      <protection locked="0" hidden="1"/>
    </xf>
    <xf numFmtId="0" fontId="6" fillId="6" borderId="50" xfId="0" applyFont="1" applyFill="1" applyBorder="1" applyAlignment="1" applyProtection="1">
      <alignment horizontal="center" vertical="center"/>
      <protection locked="0" hidden="1"/>
    </xf>
    <xf numFmtId="0" fontId="6" fillId="5" borderId="28" xfId="0" applyFont="1" applyFill="1" applyBorder="1" applyAlignment="1" applyProtection="1">
      <alignment horizontal="center" vertical="center"/>
      <protection locked="0" hidden="1"/>
    </xf>
    <xf numFmtId="0" fontId="6" fillId="5" borderId="5" xfId="0" applyFont="1" applyFill="1" applyBorder="1" applyAlignment="1" applyProtection="1">
      <alignment horizontal="center" vertical="center"/>
      <protection locked="0" hidden="1"/>
    </xf>
    <xf numFmtId="0" fontId="6" fillId="5" borderId="50" xfId="0" applyFont="1" applyFill="1" applyBorder="1" applyAlignment="1" applyProtection="1">
      <alignment horizontal="center" vertical="center"/>
      <protection locked="0" hidden="1"/>
    </xf>
    <xf numFmtId="0" fontId="3" fillId="4" borderId="43" xfId="0" applyFont="1" applyFill="1" applyBorder="1" applyAlignment="1" applyProtection="1">
      <alignment horizontal="center" vertical="center"/>
      <protection hidden="1"/>
    </xf>
    <xf numFmtId="0" fontId="7" fillId="4" borderId="43" xfId="0" applyFont="1" applyFill="1" applyBorder="1" applyAlignment="1" applyProtection="1">
      <alignment horizontal="center" vertical="center"/>
      <protection hidden="1"/>
    </xf>
    <xf numFmtId="0" fontId="7" fillId="4" borderId="39" xfId="0" applyFont="1" applyFill="1" applyBorder="1" applyAlignment="1" applyProtection="1">
      <alignment horizontal="center" vertical="center"/>
      <protection hidden="1"/>
    </xf>
    <xf numFmtId="0" fontId="7" fillId="5" borderId="19" xfId="0" applyFont="1" applyFill="1" applyBorder="1" applyAlignment="1" applyProtection="1">
      <alignment horizontal="center" vertical="center"/>
      <protection hidden="1"/>
    </xf>
    <xf numFmtId="0" fontId="6" fillId="6" borderId="47" xfId="0" applyFont="1" applyFill="1" applyBorder="1" applyAlignment="1" applyProtection="1">
      <alignment horizontal="center" vertical="center"/>
      <protection hidden="1"/>
    </xf>
    <xf numFmtId="0" fontId="6" fillId="6" borderId="7" xfId="0" applyFont="1" applyFill="1" applyBorder="1" applyAlignment="1" applyProtection="1">
      <alignment horizontal="center" vertical="center"/>
      <protection locked="0" hidden="1"/>
    </xf>
    <xf numFmtId="0" fontId="6" fillId="6" borderId="52" xfId="0" applyFont="1" applyFill="1" applyBorder="1" applyAlignment="1" applyProtection="1">
      <alignment horizontal="center" vertical="center"/>
      <protection locked="0" hidden="1"/>
    </xf>
    <xf numFmtId="0" fontId="6" fillId="5" borderId="47" xfId="0" applyFont="1" applyFill="1" applyBorder="1" applyAlignment="1" applyProtection="1">
      <alignment horizontal="center" vertical="center"/>
      <protection hidden="1"/>
    </xf>
    <xf numFmtId="0" fontId="6" fillId="5" borderId="52" xfId="0" applyFont="1" applyFill="1" applyBorder="1" applyAlignment="1" applyProtection="1">
      <alignment horizontal="center" vertical="center"/>
      <protection locked="0" hidden="1"/>
    </xf>
    <xf numFmtId="0" fontId="6" fillId="6" borderId="26" xfId="0" applyFont="1" applyFill="1" applyBorder="1" applyAlignment="1" applyProtection="1">
      <alignment horizontal="center" vertical="center"/>
      <protection hidden="1"/>
    </xf>
    <xf numFmtId="0" fontId="6" fillId="6" borderId="10" xfId="0" applyFont="1" applyFill="1" applyBorder="1" applyAlignment="1" applyProtection="1">
      <alignment horizontal="center" vertical="center"/>
      <protection locked="0" hidden="1"/>
    </xf>
    <xf numFmtId="0" fontId="6" fillId="5" borderId="26" xfId="0" applyFont="1" applyFill="1" applyBorder="1" applyAlignment="1" applyProtection="1">
      <alignment horizontal="center" vertical="center"/>
      <protection hidden="1"/>
    </xf>
    <xf numFmtId="0" fontId="6" fillId="6" borderId="27" xfId="0" applyFont="1" applyFill="1" applyBorder="1" applyAlignment="1" applyProtection="1">
      <alignment horizontal="center" vertical="center"/>
      <protection hidden="1"/>
    </xf>
    <xf numFmtId="0" fontId="6" fillId="5" borderId="28" xfId="0" applyFont="1" applyFill="1" applyBorder="1" applyAlignment="1" applyProtection="1">
      <alignment horizontal="center" vertical="center"/>
      <protection hidden="1"/>
    </xf>
    <xf numFmtId="0" fontId="6" fillId="6" borderId="28" xfId="0" applyFont="1" applyFill="1" applyBorder="1" applyAlignment="1" applyProtection="1">
      <alignment horizontal="center" vertical="center"/>
      <protection hidden="1"/>
    </xf>
    <xf numFmtId="0" fontId="3" fillId="4" borderId="39" xfId="0" applyFont="1" applyFill="1" applyBorder="1" applyAlignment="1" applyProtection="1">
      <alignment horizontal="center" vertical="center"/>
      <protection hidden="1"/>
    </xf>
    <xf numFmtId="0" fontId="7" fillId="5" borderId="30" xfId="0" applyFont="1" applyFill="1" applyBorder="1" applyAlignment="1" applyProtection="1">
      <alignment horizontal="center" vertical="center"/>
      <protection hidden="1"/>
    </xf>
    <xf numFmtId="0" fontId="6" fillId="6" borderId="25" xfId="0" applyFont="1" applyFill="1" applyBorder="1" applyAlignment="1" applyProtection="1">
      <alignment horizontal="center" vertical="center"/>
      <protection hidden="1"/>
    </xf>
    <xf numFmtId="0" fontId="3" fillId="5" borderId="24" xfId="0" applyFont="1" applyFill="1" applyBorder="1" applyAlignment="1" applyProtection="1">
      <alignment horizontal="center" vertical="center"/>
      <protection hidden="1"/>
    </xf>
    <xf numFmtId="0" fontId="23" fillId="5" borderId="36" xfId="0" applyFont="1" applyFill="1" applyBorder="1" applyAlignment="1" applyProtection="1">
      <alignment horizontal="center" vertical="center" wrapText="1"/>
      <protection hidden="1"/>
    </xf>
    <xf numFmtId="0" fontId="7" fillId="4" borderId="37" xfId="0" applyFont="1" applyFill="1" applyBorder="1" applyAlignment="1" applyProtection="1">
      <alignment horizontal="center" vertical="center"/>
      <protection hidden="1"/>
    </xf>
    <xf numFmtId="0" fontId="19" fillId="6" borderId="0" xfId="0" applyFont="1" applyFill="1" applyBorder="1" applyAlignment="1">
      <alignment horizontal="center" vertical="center"/>
    </xf>
    <xf numFmtId="0" fontId="3" fillId="4" borderId="30" xfId="0" applyFont="1" applyFill="1" applyBorder="1" applyAlignment="1" applyProtection="1">
      <alignment horizontal="center" vertical="center"/>
    </xf>
    <xf numFmtId="0" fontId="3" fillId="5" borderId="38" xfId="0" applyFont="1" applyFill="1" applyBorder="1" applyAlignment="1" applyProtection="1">
      <alignment horizontal="center" vertical="center"/>
    </xf>
    <xf numFmtId="0" fontId="3" fillId="5" borderId="30" xfId="0" applyFont="1" applyFill="1" applyBorder="1" applyAlignment="1" applyProtection="1">
      <alignment horizontal="center" vertical="center"/>
    </xf>
    <xf numFmtId="0" fontId="3" fillId="5" borderId="39" xfId="0" applyFont="1" applyFill="1" applyBorder="1" applyAlignment="1" applyProtection="1">
      <alignment horizontal="center" vertical="center"/>
    </xf>
    <xf numFmtId="0" fontId="6" fillId="0" borderId="4"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5" xfId="0" applyFont="1" applyFill="1" applyBorder="1" applyAlignment="1">
      <alignment horizontal="center" vertical="center"/>
    </xf>
    <xf numFmtId="0" fontId="3" fillId="5" borderId="42" xfId="0" applyFont="1" applyFill="1" applyBorder="1" applyAlignment="1">
      <alignment horizontal="center" vertical="center"/>
    </xf>
    <xf numFmtId="0" fontId="3" fillId="5" borderId="17" xfId="0" applyFont="1" applyFill="1" applyBorder="1" applyAlignment="1" applyProtection="1">
      <alignment horizontal="center" vertical="center"/>
    </xf>
    <xf numFmtId="0" fontId="3" fillId="5" borderId="37" xfId="0" applyFont="1" applyFill="1" applyBorder="1" applyAlignment="1" applyProtection="1">
      <alignment horizontal="center" vertical="center"/>
    </xf>
    <xf numFmtId="0" fontId="3" fillId="4" borderId="66" xfId="0" applyFont="1" applyFill="1" applyBorder="1" applyAlignment="1" applyProtection="1">
      <alignment horizontal="center" vertical="center"/>
    </xf>
    <xf numFmtId="0" fontId="3" fillId="4" borderId="36" xfId="0" applyFont="1" applyFill="1" applyBorder="1" applyAlignment="1" applyProtection="1">
      <alignment horizontal="center" vertical="center"/>
    </xf>
    <xf numFmtId="0" fontId="3" fillId="4" borderId="37" xfId="0" applyFont="1" applyFill="1" applyBorder="1" applyAlignment="1" applyProtection="1">
      <alignment horizontal="center" vertical="center"/>
    </xf>
    <xf numFmtId="0" fontId="6" fillId="4" borderId="32" xfId="0" applyFont="1" applyFill="1" applyBorder="1" applyAlignment="1">
      <alignment horizontal="center" vertical="center"/>
    </xf>
    <xf numFmtId="0" fontId="6" fillId="4" borderId="35" xfId="0" applyFont="1" applyFill="1" applyBorder="1" applyAlignment="1">
      <alignment horizontal="center" vertical="center"/>
    </xf>
    <xf numFmtId="0" fontId="6" fillId="4" borderId="33" xfId="0" applyFont="1" applyFill="1" applyBorder="1" applyAlignment="1">
      <alignment horizontal="center" vertical="center"/>
    </xf>
    <xf numFmtId="0" fontId="6" fillId="4" borderId="60" xfId="0" applyFont="1" applyFill="1" applyBorder="1" applyAlignment="1">
      <alignment horizontal="center" vertical="center"/>
    </xf>
    <xf numFmtId="0" fontId="6" fillId="4" borderId="34" xfId="0" applyFont="1" applyFill="1" applyBorder="1" applyAlignment="1">
      <alignment horizontal="center" vertical="center"/>
    </xf>
    <xf numFmtId="0" fontId="3" fillId="4" borderId="43" xfId="0" applyFont="1" applyFill="1" applyBorder="1" applyAlignment="1" applyProtection="1">
      <alignment horizontal="center" vertical="center" wrapText="1"/>
    </xf>
    <xf numFmtId="0" fontId="3" fillId="4" borderId="18" xfId="0" applyFont="1" applyFill="1" applyBorder="1" applyAlignment="1" applyProtection="1">
      <alignment horizontal="center" vertical="center"/>
    </xf>
    <xf numFmtId="0" fontId="3" fillId="4" borderId="20" xfId="0" applyFont="1" applyFill="1" applyBorder="1" applyAlignment="1" applyProtection="1">
      <alignment horizontal="center" vertical="center"/>
    </xf>
    <xf numFmtId="0" fontId="6" fillId="5" borderId="28"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33" xfId="0" applyFont="1" applyFill="1" applyBorder="1" applyAlignment="1">
      <alignment horizontal="center" vertical="center"/>
    </xf>
    <xf numFmtId="0" fontId="6" fillId="4" borderId="48" xfId="0" applyFont="1" applyFill="1" applyBorder="1" applyAlignment="1">
      <alignment horizontal="center" vertical="center"/>
    </xf>
    <xf numFmtId="0" fontId="6" fillId="4" borderId="49" xfId="0" applyFont="1" applyFill="1" applyBorder="1" applyAlignment="1">
      <alignment horizontal="center" vertical="center"/>
    </xf>
    <xf numFmtId="0" fontId="6" fillId="4" borderId="51" xfId="0" applyFont="1" applyFill="1" applyBorder="1" applyAlignment="1">
      <alignment horizontal="center" vertical="center"/>
    </xf>
    <xf numFmtId="0" fontId="6" fillId="4" borderId="62" xfId="0" applyFont="1" applyFill="1" applyBorder="1" applyAlignment="1">
      <alignment horizontal="center" vertical="center"/>
    </xf>
    <xf numFmtId="0" fontId="6" fillId="0" borderId="73" xfId="0" applyFont="1" applyFill="1" applyBorder="1" applyAlignment="1">
      <alignment horizontal="center" vertical="center"/>
    </xf>
    <xf numFmtId="0" fontId="6" fillId="5" borderId="34" xfId="0" applyFont="1" applyFill="1" applyBorder="1" applyAlignment="1">
      <alignment horizontal="center" vertical="center"/>
    </xf>
    <xf numFmtId="0" fontId="6" fillId="0" borderId="22" xfId="0" applyFont="1" applyFill="1" applyBorder="1" applyAlignment="1">
      <alignment horizontal="center" vertical="center"/>
    </xf>
    <xf numFmtId="0" fontId="6" fillId="5" borderId="25" xfId="0" applyFont="1" applyFill="1" applyBorder="1" applyAlignment="1">
      <alignment horizontal="center" vertical="center"/>
    </xf>
    <xf numFmtId="0" fontId="6" fillId="5" borderId="21" xfId="0" applyFont="1" applyFill="1" applyBorder="1" applyAlignment="1">
      <alignment horizontal="center" vertical="center"/>
    </xf>
    <xf numFmtId="0" fontId="6" fillId="3" borderId="41" xfId="0" applyFont="1" applyFill="1" applyBorder="1" applyAlignment="1">
      <alignment horizontal="center" vertical="center"/>
    </xf>
    <xf numFmtId="0" fontId="6" fillId="3" borderId="50" xfId="0" applyFont="1" applyFill="1" applyBorder="1" applyAlignment="1">
      <alignment horizontal="center" vertical="center"/>
    </xf>
    <xf numFmtId="0" fontId="6" fillId="3" borderId="9"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34" xfId="0" applyFont="1" applyFill="1" applyBorder="1" applyAlignment="1" applyProtection="1">
      <alignment horizontal="center" vertical="center"/>
      <protection locked="0"/>
    </xf>
    <xf numFmtId="0" fontId="6" fillId="3" borderId="63" xfId="0" applyFont="1" applyFill="1" applyBorder="1" applyAlignment="1" applyProtection="1">
      <alignment horizontal="center" vertical="center"/>
      <protection locked="0"/>
    </xf>
    <xf numFmtId="0" fontId="0" fillId="7" borderId="0" xfId="0" applyFill="1" applyProtection="1">
      <protection hidden="1"/>
    </xf>
    <xf numFmtId="0" fontId="6" fillId="6" borderId="0" xfId="0" applyFont="1" applyFill="1" applyProtection="1">
      <protection hidden="1"/>
    </xf>
    <xf numFmtId="0" fontId="4" fillId="6" borderId="0" xfId="0" applyFont="1" applyFill="1" applyProtection="1">
      <protection hidden="1"/>
    </xf>
    <xf numFmtId="0" fontId="0" fillId="7" borderId="0" xfId="0" applyFont="1" applyFill="1" applyProtection="1">
      <protection hidden="1"/>
    </xf>
    <xf numFmtId="0" fontId="14" fillId="7" borderId="0" xfId="0" applyFont="1" applyFill="1" applyAlignment="1" applyProtection="1">
      <alignment vertical="center"/>
      <protection hidden="1"/>
    </xf>
    <xf numFmtId="0" fontId="8" fillId="6" borderId="0" xfId="0" applyFont="1" applyFill="1" applyAlignment="1" applyProtection="1">
      <alignment vertical="center"/>
      <protection hidden="1"/>
    </xf>
    <xf numFmtId="0" fontId="10" fillId="7" borderId="0" xfId="0" applyFont="1" applyFill="1" applyAlignment="1" applyProtection="1">
      <alignment vertical="center"/>
      <protection hidden="1"/>
    </xf>
    <xf numFmtId="0" fontId="12" fillId="6" borderId="0" xfId="0" applyFont="1" applyFill="1" applyAlignment="1" applyProtection="1">
      <alignment vertical="center"/>
      <protection hidden="1"/>
    </xf>
    <xf numFmtId="0" fontId="10" fillId="6" borderId="0" xfId="0" applyFont="1" applyFill="1" applyAlignment="1" applyProtection="1">
      <alignment vertical="center"/>
      <protection hidden="1"/>
    </xf>
    <xf numFmtId="164" fontId="8" fillId="6" borderId="0" xfId="0" applyNumberFormat="1" applyFont="1" applyFill="1" applyAlignment="1" applyProtection="1">
      <alignment vertical="center"/>
      <protection hidden="1"/>
    </xf>
    <xf numFmtId="0" fontId="15" fillId="6" borderId="44" xfId="0" applyFont="1" applyFill="1" applyBorder="1" applyAlignment="1" applyProtection="1">
      <alignment vertical="center"/>
      <protection hidden="1"/>
    </xf>
    <xf numFmtId="0" fontId="8" fillId="7" borderId="0" xfId="0" applyFont="1" applyFill="1" applyAlignment="1" applyProtection="1">
      <alignment vertical="center"/>
      <protection hidden="1"/>
    </xf>
    <xf numFmtId="0" fontId="6" fillId="7" borderId="0" xfId="0" applyFont="1" applyFill="1" applyProtection="1">
      <protection hidden="1"/>
    </xf>
    <xf numFmtId="0" fontId="3" fillId="3" borderId="61" xfId="0" applyFont="1" applyFill="1" applyBorder="1" applyAlignment="1">
      <alignment horizontal="center" vertical="center"/>
    </xf>
    <xf numFmtId="0" fontId="3" fillId="5" borderId="66" xfId="0" applyFont="1" applyFill="1" applyBorder="1" applyAlignment="1">
      <alignment horizontal="center" vertical="center"/>
    </xf>
    <xf numFmtId="0" fontId="6" fillId="5" borderId="22" xfId="0" applyFont="1" applyFill="1" applyBorder="1" applyAlignment="1" applyProtection="1">
      <alignment horizontal="center" vertical="center"/>
      <protection locked="0" hidden="1"/>
    </xf>
    <xf numFmtId="0" fontId="6" fillId="5" borderId="10" xfId="0" applyFont="1" applyFill="1" applyBorder="1" applyAlignment="1" applyProtection="1">
      <alignment horizontal="center" vertical="center"/>
      <protection locked="0" hidden="1"/>
    </xf>
    <xf numFmtId="0" fontId="3" fillId="5" borderId="43" xfId="0" applyFont="1" applyFill="1" applyBorder="1" applyAlignment="1">
      <alignment horizontal="center" vertical="center"/>
    </xf>
    <xf numFmtId="0" fontId="3" fillId="4" borderId="39" xfId="0" applyFont="1" applyFill="1" applyBorder="1" applyAlignment="1">
      <alignment horizontal="center"/>
    </xf>
    <xf numFmtId="0" fontId="6" fillId="4" borderId="13" xfId="0" applyFont="1" applyFill="1" applyBorder="1" applyAlignment="1" applyProtection="1">
      <alignment horizontal="center" vertical="center" wrapText="1"/>
      <protection hidden="1"/>
    </xf>
    <xf numFmtId="0" fontId="6" fillId="4" borderId="6" xfId="0" applyFont="1" applyFill="1" applyBorder="1" applyAlignment="1" applyProtection="1">
      <alignment horizontal="center" vertical="center" wrapText="1"/>
      <protection hidden="1"/>
    </xf>
    <xf numFmtId="0" fontId="6" fillId="4" borderId="14" xfId="0" applyFont="1" applyFill="1" applyBorder="1" applyAlignment="1" applyProtection="1">
      <alignment horizontal="center" vertical="center" wrapText="1"/>
      <protection hidden="1"/>
    </xf>
    <xf numFmtId="0" fontId="6" fillId="4" borderId="17" xfId="0" applyFont="1" applyFill="1" applyBorder="1" applyAlignment="1" applyProtection="1">
      <alignment horizontal="center" vertical="center" wrapText="1"/>
      <protection hidden="1"/>
    </xf>
    <xf numFmtId="0" fontId="6" fillId="4" borderId="18" xfId="0" applyFont="1" applyFill="1" applyBorder="1" applyAlignment="1" applyProtection="1">
      <alignment horizontal="center" vertical="center" wrapText="1"/>
      <protection hidden="1"/>
    </xf>
    <xf numFmtId="0" fontId="6" fillId="4" borderId="19" xfId="0" applyFont="1" applyFill="1" applyBorder="1" applyAlignment="1" applyProtection="1">
      <alignment horizontal="center" vertical="center" wrapText="1"/>
      <protection hidden="1"/>
    </xf>
    <xf numFmtId="0" fontId="6" fillId="6" borderId="10" xfId="0" applyFont="1" applyFill="1" applyBorder="1" applyAlignment="1" applyProtection="1">
      <alignment horizontal="center" vertical="center"/>
      <protection locked="0" hidden="1"/>
    </xf>
    <xf numFmtId="0" fontId="6" fillId="6" borderId="11" xfId="0" applyFont="1" applyFill="1" applyBorder="1" applyAlignment="1" applyProtection="1">
      <alignment horizontal="center" vertical="center"/>
      <protection locked="0" hidden="1"/>
    </xf>
    <xf numFmtId="0" fontId="6" fillId="6" borderId="53" xfId="0" applyFont="1" applyFill="1" applyBorder="1" applyAlignment="1" applyProtection="1">
      <alignment horizontal="center" vertical="center"/>
      <protection locked="0" hidden="1"/>
    </xf>
    <xf numFmtId="0" fontId="6" fillId="6" borderId="49" xfId="0" applyFont="1" applyFill="1" applyBorder="1" applyAlignment="1" applyProtection="1">
      <alignment horizontal="center" vertical="center"/>
      <protection locked="0" hidden="1"/>
    </xf>
    <xf numFmtId="0" fontId="6" fillId="6" borderId="13" xfId="0" applyFont="1" applyFill="1" applyBorder="1" applyAlignment="1" applyProtection="1">
      <alignment horizontal="center" vertical="center"/>
      <protection hidden="1"/>
    </xf>
    <xf numFmtId="0" fontId="6" fillId="6" borderId="6" xfId="0" applyFont="1" applyFill="1" applyBorder="1" applyAlignment="1" applyProtection="1">
      <alignment horizontal="center" vertical="center"/>
      <protection hidden="1"/>
    </xf>
    <xf numFmtId="0" fontId="3" fillId="4" borderId="44" xfId="0" applyFont="1" applyFill="1" applyBorder="1" applyAlignment="1" applyProtection="1">
      <alignment horizontal="center" vertical="center"/>
      <protection hidden="1"/>
    </xf>
    <xf numFmtId="0" fontId="3" fillId="4" borderId="45" xfId="0" applyFont="1" applyFill="1" applyBorder="1" applyAlignment="1" applyProtection="1">
      <alignment horizontal="center" vertical="center"/>
      <protection hidden="1"/>
    </xf>
    <xf numFmtId="0" fontId="3" fillId="4" borderId="46" xfId="0" applyFont="1" applyFill="1" applyBorder="1" applyAlignment="1" applyProtection="1">
      <alignment horizontal="center" vertical="center"/>
      <protection hidden="1"/>
    </xf>
    <xf numFmtId="0" fontId="6" fillId="6" borderId="25" xfId="0" applyFont="1" applyFill="1" applyBorder="1" applyAlignment="1" applyProtection="1">
      <alignment horizontal="left" vertical="top" wrapText="1"/>
      <protection locked="0" hidden="1"/>
    </xf>
    <xf numFmtId="0" fontId="6" fillId="6" borderId="21" xfId="0" applyFont="1" applyFill="1" applyBorder="1" applyAlignment="1" applyProtection="1">
      <alignment horizontal="left" vertical="top" wrapText="1"/>
      <protection locked="0" hidden="1"/>
    </xf>
    <xf numFmtId="0" fontId="6" fillId="6" borderId="40" xfId="0" applyFont="1" applyFill="1" applyBorder="1" applyAlignment="1" applyProtection="1">
      <alignment horizontal="left" vertical="top" wrapText="1"/>
      <protection locked="0" hidden="1"/>
    </xf>
    <xf numFmtId="0" fontId="6" fillId="6" borderId="26" xfId="0" applyFont="1" applyFill="1" applyBorder="1" applyAlignment="1" applyProtection="1">
      <alignment horizontal="left" vertical="top" wrapText="1"/>
      <protection locked="0" hidden="1"/>
    </xf>
    <xf numFmtId="0" fontId="6" fillId="6" borderId="4" xfId="0" applyFont="1" applyFill="1" applyBorder="1" applyAlignment="1" applyProtection="1">
      <alignment horizontal="left" vertical="top" wrapText="1"/>
      <protection locked="0" hidden="1"/>
    </xf>
    <xf numFmtId="0" fontId="6" fillId="6" borderId="41" xfId="0" applyFont="1" applyFill="1" applyBorder="1" applyAlignment="1" applyProtection="1">
      <alignment horizontal="left" vertical="top" wrapText="1"/>
      <protection locked="0" hidden="1"/>
    </xf>
    <xf numFmtId="0" fontId="6" fillId="6" borderId="28" xfId="0" applyFont="1" applyFill="1" applyBorder="1" applyAlignment="1" applyProtection="1">
      <alignment horizontal="left" vertical="top" wrapText="1"/>
      <protection locked="0" hidden="1"/>
    </xf>
    <xf numFmtId="0" fontId="6" fillId="6" borderId="5" xfId="0" applyFont="1" applyFill="1" applyBorder="1" applyAlignment="1" applyProtection="1">
      <alignment horizontal="left" vertical="top" wrapText="1"/>
      <protection locked="0" hidden="1"/>
    </xf>
    <xf numFmtId="0" fontId="6" fillId="6" borderId="50" xfId="0" applyFont="1" applyFill="1" applyBorder="1" applyAlignment="1" applyProtection="1">
      <alignment horizontal="left" vertical="top" wrapText="1"/>
      <protection locked="0" hidden="1"/>
    </xf>
    <xf numFmtId="0" fontId="3" fillId="4" borderId="38" xfId="0" applyFont="1" applyFill="1" applyBorder="1" applyAlignment="1" applyProtection="1">
      <alignment horizontal="center" vertical="center"/>
      <protection hidden="1"/>
    </xf>
    <xf numFmtId="0" fontId="3" fillId="4" borderId="30" xfId="0" applyFont="1" applyFill="1" applyBorder="1" applyAlignment="1" applyProtection="1">
      <alignment horizontal="center" vertical="center"/>
      <protection hidden="1"/>
    </xf>
    <xf numFmtId="0" fontId="3" fillId="4" borderId="39" xfId="0" applyFont="1" applyFill="1" applyBorder="1" applyAlignment="1" applyProtection="1">
      <alignment horizontal="center" vertical="center"/>
      <protection hidden="1"/>
    </xf>
    <xf numFmtId="0" fontId="6" fillId="6" borderId="25" xfId="0" applyFont="1" applyFill="1" applyBorder="1" applyAlignment="1" applyProtection="1">
      <alignment horizontal="center" vertical="center" wrapText="1"/>
      <protection hidden="1"/>
    </xf>
    <xf numFmtId="0" fontId="6" fillId="6" borderId="21" xfId="0" applyFont="1" applyFill="1" applyBorder="1" applyAlignment="1" applyProtection="1">
      <alignment horizontal="center" vertical="center" wrapText="1"/>
      <protection hidden="1"/>
    </xf>
    <xf numFmtId="0" fontId="6" fillId="6" borderId="40" xfId="0" applyFont="1" applyFill="1" applyBorder="1" applyAlignment="1" applyProtection="1">
      <alignment horizontal="center" vertical="center" wrapText="1"/>
      <protection hidden="1"/>
    </xf>
    <xf numFmtId="0" fontId="6" fillId="6" borderId="28" xfId="0" applyFont="1" applyFill="1" applyBorder="1" applyAlignment="1" applyProtection="1">
      <alignment horizontal="center" vertical="center" wrapText="1"/>
      <protection hidden="1"/>
    </xf>
    <xf numFmtId="0" fontId="6" fillId="6" borderId="5" xfId="0" applyFont="1" applyFill="1" applyBorder="1" applyAlignment="1" applyProtection="1">
      <alignment horizontal="center" vertical="center" wrapText="1"/>
      <protection hidden="1"/>
    </xf>
    <xf numFmtId="0" fontId="6" fillId="6" borderId="50" xfId="0" applyFont="1" applyFill="1" applyBorder="1" applyAlignment="1" applyProtection="1">
      <alignment horizontal="center" vertical="center" wrapText="1"/>
      <protection hidden="1"/>
    </xf>
    <xf numFmtId="0" fontId="3" fillId="4" borderId="43" xfId="0" applyFont="1" applyFill="1" applyBorder="1" applyAlignment="1" applyProtection="1">
      <alignment horizontal="center" vertical="center"/>
      <protection hidden="1"/>
    </xf>
    <xf numFmtId="0" fontId="3" fillId="5" borderId="42" xfId="0" applyFont="1" applyFill="1" applyBorder="1" applyAlignment="1" applyProtection="1">
      <alignment horizontal="center" vertical="center"/>
      <protection hidden="1"/>
    </xf>
    <xf numFmtId="0" fontId="3" fillId="5" borderId="30" xfId="0" applyFont="1" applyFill="1" applyBorder="1" applyAlignment="1" applyProtection="1">
      <alignment horizontal="center" vertical="center"/>
      <protection hidden="1"/>
    </xf>
    <xf numFmtId="0" fontId="8" fillId="5" borderId="56" xfId="0" applyFont="1" applyFill="1" applyBorder="1" applyAlignment="1" applyProtection="1">
      <alignment horizontal="center" vertical="center"/>
      <protection locked="0" hidden="1"/>
    </xf>
    <xf numFmtId="0" fontId="8" fillId="5" borderId="21" xfId="0" applyFont="1" applyFill="1" applyBorder="1" applyAlignment="1" applyProtection="1">
      <alignment horizontal="center" vertical="center"/>
      <protection locked="0" hidden="1"/>
    </xf>
    <xf numFmtId="0" fontId="8" fillId="5" borderId="57" xfId="0" applyFont="1" applyFill="1" applyBorder="1" applyAlignment="1" applyProtection="1">
      <alignment horizontal="center" vertical="center"/>
      <protection locked="0" hidden="1"/>
    </xf>
    <xf numFmtId="0" fontId="8" fillId="5" borderId="23" xfId="0" applyFont="1" applyFill="1" applyBorder="1" applyAlignment="1" applyProtection="1">
      <alignment horizontal="center" vertical="center"/>
      <protection locked="0" hidden="1"/>
    </xf>
    <xf numFmtId="0" fontId="8" fillId="6" borderId="21" xfId="0" applyFont="1" applyFill="1" applyBorder="1" applyAlignment="1" applyProtection="1">
      <alignment horizontal="center" vertical="center"/>
      <protection locked="0" hidden="1"/>
    </xf>
    <xf numFmtId="0" fontId="8" fillId="6" borderId="40" xfId="0" applyFont="1" applyFill="1" applyBorder="1" applyAlignment="1" applyProtection="1">
      <alignment horizontal="center" vertical="center"/>
      <protection locked="0" hidden="1"/>
    </xf>
    <xf numFmtId="0" fontId="8" fillId="6" borderId="23" xfId="0" applyFont="1" applyFill="1" applyBorder="1" applyAlignment="1" applyProtection="1">
      <alignment horizontal="center" vertical="center"/>
      <protection locked="0" hidden="1"/>
    </xf>
    <xf numFmtId="0" fontId="8" fillId="6" borderId="55" xfId="0" applyFont="1" applyFill="1" applyBorder="1" applyAlignment="1" applyProtection="1">
      <alignment horizontal="center" vertical="center"/>
      <protection locked="0" hidden="1"/>
    </xf>
    <xf numFmtId="0" fontId="6" fillId="6" borderId="48" xfId="0" applyFont="1" applyFill="1" applyBorder="1" applyAlignment="1" applyProtection="1">
      <alignment horizontal="center" vertical="center"/>
      <protection locked="0" hidden="1"/>
    </xf>
    <xf numFmtId="0" fontId="6" fillId="6" borderId="8" xfId="0" applyFont="1" applyFill="1" applyBorder="1" applyAlignment="1" applyProtection="1">
      <alignment horizontal="center" vertical="center"/>
      <protection locked="0" hidden="1"/>
    </xf>
    <xf numFmtId="0" fontId="6" fillId="6" borderId="29" xfId="0" applyFont="1" applyFill="1" applyBorder="1" applyAlignment="1" applyProtection="1">
      <alignment horizontal="center" vertical="center"/>
      <protection locked="0" hidden="1"/>
    </xf>
    <xf numFmtId="0" fontId="3" fillId="4" borderId="42" xfId="0" applyFont="1" applyFill="1" applyBorder="1" applyAlignment="1" applyProtection="1">
      <alignment horizontal="center" vertical="center"/>
      <protection hidden="1"/>
    </xf>
    <xf numFmtId="0" fontId="6" fillId="6" borderId="7" xfId="0" applyFont="1" applyFill="1" applyBorder="1" applyAlignment="1" applyProtection="1">
      <alignment horizontal="center" vertical="center"/>
      <protection locked="0" hidden="1"/>
    </xf>
    <xf numFmtId="0" fontId="6" fillId="6" borderId="12" xfId="0" applyFont="1" applyFill="1" applyBorder="1" applyAlignment="1" applyProtection="1">
      <alignment horizontal="center" vertical="center"/>
      <protection locked="0" hidden="1"/>
    </xf>
    <xf numFmtId="0" fontId="6" fillId="5" borderId="11" xfId="0" applyFont="1" applyFill="1" applyBorder="1" applyAlignment="1" applyProtection="1">
      <alignment horizontal="center" vertical="center"/>
      <protection locked="0" hidden="1"/>
    </xf>
    <xf numFmtId="0" fontId="6" fillId="5" borderId="12" xfId="0" applyFont="1" applyFill="1" applyBorder="1" applyAlignment="1" applyProtection="1">
      <alignment horizontal="center" vertical="center"/>
      <protection locked="0" hidden="1"/>
    </xf>
    <xf numFmtId="0" fontId="6" fillId="6" borderId="58" xfId="0" applyFont="1" applyFill="1" applyBorder="1" applyAlignment="1" applyProtection="1">
      <alignment horizontal="center" vertical="center"/>
      <protection locked="0" hidden="1"/>
    </xf>
    <xf numFmtId="0" fontId="6" fillId="6" borderId="57" xfId="0" applyFont="1" applyFill="1" applyBorder="1" applyAlignment="1" applyProtection="1">
      <alignment horizontal="center" vertical="center"/>
      <protection locked="0" hidden="1"/>
    </xf>
    <xf numFmtId="49" fontId="6" fillId="4" borderId="13" xfId="0" applyNumberFormat="1" applyFont="1" applyFill="1" applyBorder="1" applyAlignment="1" applyProtection="1">
      <alignment horizontal="center" vertical="center" wrapText="1"/>
      <protection hidden="1"/>
    </xf>
    <xf numFmtId="49" fontId="6" fillId="4" borderId="6" xfId="0" applyNumberFormat="1" applyFont="1" applyFill="1" applyBorder="1" applyAlignment="1" applyProtection="1">
      <alignment horizontal="center" vertical="center" wrapText="1"/>
      <protection hidden="1"/>
    </xf>
    <xf numFmtId="49" fontId="6" fillId="4" borderId="14" xfId="0" applyNumberFormat="1" applyFont="1" applyFill="1" applyBorder="1" applyAlignment="1" applyProtection="1">
      <alignment horizontal="center" vertical="center" wrapText="1"/>
      <protection hidden="1"/>
    </xf>
    <xf numFmtId="49" fontId="6" fillId="4" borderId="15" xfId="0" applyNumberFormat="1" applyFont="1" applyFill="1" applyBorder="1" applyAlignment="1" applyProtection="1">
      <alignment horizontal="center" vertical="center" wrapText="1"/>
      <protection hidden="1"/>
    </xf>
    <xf numFmtId="49" fontId="6" fillId="4" borderId="0" xfId="0" applyNumberFormat="1" applyFont="1" applyFill="1" applyBorder="1" applyAlignment="1" applyProtection="1">
      <alignment horizontal="center" vertical="center" wrapText="1"/>
      <protection hidden="1"/>
    </xf>
    <xf numFmtId="49" fontId="6" fillId="4" borderId="16" xfId="0" applyNumberFormat="1" applyFont="1" applyFill="1" applyBorder="1" applyAlignment="1" applyProtection="1">
      <alignment horizontal="center" vertical="center" wrapText="1"/>
      <protection hidden="1"/>
    </xf>
    <xf numFmtId="49" fontId="6" fillId="4" borderId="17" xfId="0" applyNumberFormat="1" applyFont="1" applyFill="1" applyBorder="1" applyAlignment="1" applyProtection="1">
      <alignment horizontal="center" vertical="center" wrapText="1"/>
      <protection hidden="1"/>
    </xf>
    <xf numFmtId="49" fontId="6" fillId="4" borderId="18" xfId="0" applyNumberFormat="1" applyFont="1" applyFill="1" applyBorder="1" applyAlignment="1" applyProtection="1">
      <alignment horizontal="center" vertical="center" wrapText="1"/>
      <protection hidden="1"/>
    </xf>
    <xf numFmtId="49" fontId="6" fillId="4" borderId="19" xfId="0" applyNumberFormat="1" applyFont="1" applyFill="1" applyBorder="1" applyAlignment="1" applyProtection="1">
      <alignment horizontal="center" vertical="center" wrapText="1"/>
      <protection hidden="1"/>
    </xf>
    <xf numFmtId="0" fontId="6" fillId="6" borderId="51" xfId="0" applyFont="1" applyFill="1" applyBorder="1" applyAlignment="1" applyProtection="1">
      <alignment horizontal="center" vertical="center"/>
      <protection locked="0" hidden="1"/>
    </xf>
    <xf numFmtId="0" fontId="6" fillId="6" borderId="2" xfId="0" applyFont="1" applyFill="1" applyBorder="1" applyAlignment="1" applyProtection="1">
      <alignment horizontal="center" vertical="center"/>
      <protection locked="0" hidden="1"/>
    </xf>
    <xf numFmtId="0" fontId="6" fillId="6" borderId="3" xfId="0" applyFont="1" applyFill="1" applyBorder="1" applyAlignment="1" applyProtection="1">
      <alignment horizontal="center" vertical="center"/>
      <protection locked="0" hidden="1"/>
    </xf>
    <xf numFmtId="0" fontId="6" fillId="6" borderId="9" xfId="0" applyFont="1" applyFill="1" applyBorder="1" applyAlignment="1" applyProtection="1">
      <alignment horizontal="center" vertical="center"/>
      <protection locked="0" hidden="1"/>
    </xf>
    <xf numFmtId="0" fontId="6" fillId="5" borderId="8" xfId="0" applyFont="1" applyFill="1" applyBorder="1" applyAlignment="1" applyProtection="1">
      <alignment horizontal="center" vertical="center"/>
      <protection locked="0" hidden="1"/>
    </xf>
    <xf numFmtId="0" fontId="6" fillId="5" borderId="9" xfId="0" applyFont="1" applyFill="1" applyBorder="1" applyAlignment="1" applyProtection="1">
      <alignment horizontal="center" vertical="center"/>
      <protection locked="0" hidden="1"/>
    </xf>
    <xf numFmtId="0" fontId="6" fillId="6" borderId="54" xfId="0" applyFont="1" applyFill="1" applyBorder="1" applyAlignment="1" applyProtection="1">
      <alignment horizontal="center" vertical="center"/>
      <protection locked="0" hidden="1"/>
    </xf>
    <xf numFmtId="0" fontId="6" fillId="6" borderId="5" xfId="0" applyFont="1" applyFill="1" applyBorder="1" applyAlignment="1" applyProtection="1">
      <alignment horizontal="center" vertical="center"/>
      <protection locked="0" hidden="1"/>
    </xf>
    <xf numFmtId="0" fontId="6" fillId="6" borderId="1" xfId="0" applyFont="1" applyFill="1" applyBorder="1" applyAlignment="1" applyProtection="1">
      <alignment horizontal="center" vertical="center"/>
      <protection locked="0" hidden="1"/>
    </xf>
    <xf numFmtId="0" fontId="3" fillId="4" borderId="24" xfId="0" applyFont="1" applyFill="1" applyBorder="1" applyAlignment="1" applyProtection="1">
      <alignment horizontal="center" vertical="center"/>
      <protection hidden="1"/>
    </xf>
    <xf numFmtId="0" fontId="3" fillId="4" borderId="36" xfId="0" applyFont="1" applyFill="1" applyBorder="1" applyAlignment="1" applyProtection="1">
      <alignment horizontal="center" vertical="center"/>
      <protection hidden="1"/>
    </xf>
    <xf numFmtId="0" fontId="3" fillId="4" borderId="20" xfId="0" applyFont="1" applyFill="1" applyBorder="1" applyAlignment="1" applyProtection="1">
      <alignment horizontal="center" vertical="center"/>
      <protection hidden="1"/>
    </xf>
    <xf numFmtId="0" fontId="3" fillId="5" borderId="38" xfId="0" applyFont="1" applyFill="1" applyBorder="1" applyAlignment="1" applyProtection="1">
      <alignment horizontal="center" vertical="center"/>
      <protection hidden="1"/>
    </xf>
    <xf numFmtId="0" fontId="3" fillId="5" borderId="39" xfId="0" applyFont="1" applyFill="1" applyBorder="1" applyAlignment="1" applyProtection="1">
      <alignment horizontal="center" vertical="center"/>
      <protection hidden="1"/>
    </xf>
    <xf numFmtId="0" fontId="6" fillId="6" borderId="4" xfId="0" applyFont="1" applyFill="1" applyBorder="1" applyAlignment="1" applyProtection="1">
      <alignment horizontal="center" vertical="center"/>
      <protection locked="0" hidden="1"/>
    </xf>
    <xf numFmtId="0" fontId="6" fillId="6" borderId="21" xfId="0" applyFont="1" applyFill="1" applyBorder="1" applyAlignment="1" applyProtection="1">
      <alignment horizontal="center" vertical="center"/>
      <protection locked="0" hidden="1"/>
    </xf>
    <xf numFmtId="0" fontId="6" fillId="6" borderId="22" xfId="0" applyFont="1" applyFill="1" applyBorder="1" applyAlignment="1" applyProtection="1">
      <alignment horizontal="center" vertical="center"/>
      <protection locked="0" hidden="1"/>
    </xf>
    <xf numFmtId="0" fontId="3" fillId="5" borderId="44" xfId="0" applyFont="1" applyFill="1" applyBorder="1" applyAlignment="1" applyProtection="1">
      <alignment horizontal="center" vertical="center"/>
      <protection hidden="1"/>
    </xf>
    <xf numFmtId="0" fontId="3" fillId="5" borderId="45" xfId="0" applyFont="1" applyFill="1" applyBorder="1" applyAlignment="1" applyProtection="1">
      <alignment horizontal="center" vertical="center"/>
      <protection hidden="1"/>
    </xf>
    <xf numFmtId="0" fontId="3" fillId="5" borderId="46" xfId="0" applyFont="1" applyFill="1" applyBorder="1" applyAlignment="1" applyProtection="1">
      <alignment horizontal="center" vertical="center"/>
      <protection hidden="1"/>
    </xf>
    <xf numFmtId="49" fontId="3" fillId="4" borderId="44" xfId="0" applyNumberFormat="1" applyFont="1" applyFill="1" applyBorder="1" applyAlignment="1" applyProtection="1">
      <alignment horizontal="center" vertical="center"/>
      <protection hidden="1"/>
    </xf>
    <xf numFmtId="49" fontId="3" fillId="4" borderId="45" xfId="0" applyNumberFormat="1" applyFont="1" applyFill="1" applyBorder="1" applyAlignment="1" applyProtection="1">
      <alignment horizontal="center" vertical="center"/>
      <protection hidden="1"/>
    </xf>
    <xf numFmtId="49" fontId="3" fillId="4" borderId="46" xfId="0" applyNumberFormat="1" applyFont="1" applyFill="1" applyBorder="1" applyAlignment="1" applyProtection="1">
      <alignment horizontal="center" vertical="center"/>
      <protection hidden="1"/>
    </xf>
    <xf numFmtId="0" fontId="17" fillId="2" borderId="45" xfId="0" applyFont="1" applyFill="1" applyBorder="1" applyAlignment="1" applyProtection="1">
      <alignment horizontal="center" vertical="center" wrapText="1"/>
      <protection hidden="1"/>
    </xf>
    <xf numFmtId="0" fontId="17" fillId="2" borderId="46" xfId="0" applyFont="1" applyFill="1" applyBorder="1" applyAlignment="1" applyProtection="1">
      <alignment horizontal="center" vertical="center" wrapText="1"/>
      <protection hidden="1"/>
    </xf>
    <xf numFmtId="0" fontId="1" fillId="2" borderId="45" xfId="0" applyFont="1" applyFill="1" applyBorder="1" applyAlignment="1" applyProtection="1">
      <alignment horizontal="center" vertical="center" wrapText="1"/>
      <protection hidden="1"/>
    </xf>
    <xf numFmtId="0" fontId="6" fillId="3" borderId="7" xfId="0" applyFont="1" applyFill="1" applyBorder="1" applyAlignment="1" applyProtection="1">
      <alignment horizontal="left" vertical="center"/>
      <protection locked="0" hidden="1"/>
    </xf>
    <xf numFmtId="0" fontId="6" fillId="3" borderId="8" xfId="0" applyFont="1" applyFill="1" applyBorder="1" applyAlignment="1" applyProtection="1">
      <alignment horizontal="left" vertical="center"/>
      <protection locked="0" hidden="1"/>
    </xf>
    <xf numFmtId="0" fontId="6" fillId="3" borderId="9" xfId="0" applyFont="1" applyFill="1" applyBorder="1" applyAlignment="1" applyProtection="1">
      <alignment horizontal="left" vertical="center"/>
      <protection locked="0" hidden="1"/>
    </xf>
    <xf numFmtId="0" fontId="6" fillId="3" borderId="10" xfId="0" applyFont="1" applyFill="1" applyBorder="1" applyAlignment="1" applyProtection="1">
      <alignment horizontal="left" vertical="center"/>
      <protection locked="0" hidden="1"/>
    </xf>
    <xf numFmtId="0" fontId="6" fillId="3" borderId="11" xfId="0" applyFont="1" applyFill="1" applyBorder="1" applyAlignment="1" applyProtection="1">
      <alignment horizontal="left" vertical="center"/>
      <protection locked="0" hidden="1"/>
    </xf>
    <xf numFmtId="0" fontId="6" fillId="3" borderId="12" xfId="0" applyFont="1" applyFill="1" applyBorder="1" applyAlignment="1" applyProtection="1">
      <alignment horizontal="left" vertical="center"/>
      <protection locked="0" hidden="1"/>
    </xf>
    <xf numFmtId="0" fontId="20" fillId="3" borderId="10" xfId="1" applyFill="1" applyBorder="1" applyAlignment="1" applyProtection="1">
      <alignment horizontal="left" vertical="center"/>
      <protection locked="0" hidden="1"/>
    </xf>
    <xf numFmtId="0" fontId="6" fillId="4" borderId="15" xfId="0" applyFont="1" applyFill="1" applyBorder="1" applyAlignment="1" applyProtection="1">
      <alignment horizontal="center" vertical="center" wrapText="1"/>
      <protection hidden="1"/>
    </xf>
    <xf numFmtId="0" fontId="6" fillId="4" borderId="0" xfId="0" applyFont="1" applyFill="1" applyBorder="1" applyAlignment="1" applyProtection="1">
      <alignment horizontal="center" vertical="center" wrapText="1"/>
      <protection hidden="1"/>
    </xf>
    <xf numFmtId="0" fontId="6" fillId="4" borderId="16" xfId="0" applyFont="1" applyFill="1" applyBorder="1" applyAlignment="1" applyProtection="1">
      <alignment horizontal="center" vertical="center" wrapText="1"/>
      <protection hidden="1"/>
    </xf>
    <xf numFmtId="49" fontId="3" fillId="4" borderId="38" xfId="0" applyNumberFormat="1" applyFont="1" applyFill="1" applyBorder="1" applyAlignment="1" applyProtection="1">
      <alignment horizontal="center" vertical="center"/>
      <protection hidden="1"/>
    </xf>
    <xf numFmtId="49" fontId="3" fillId="4" borderId="30" xfId="0" applyNumberFormat="1" applyFont="1" applyFill="1" applyBorder="1" applyAlignment="1" applyProtection="1">
      <alignment horizontal="center" vertical="center"/>
      <protection hidden="1"/>
    </xf>
    <xf numFmtId="49" fontId="3" fillId="4" borderId="39" xfId="0" applyNumberFormat="1" applyFont="1" applyFill="1" applyBorder="1" applyAlignment="1" applyProtection="1">
      <alignment horizontal="center" vertical="center"/>
      <protection hidden="1"/>
    </xf>
    <xf numFmtId="0" fontId="3" fillId="4" borderId="47" xfId="0" applyFont="1" applyFill="1" applyBorder="1" applyAlignment="1" applyProtection="1">
      <alignment horizontal="center" vertical="center"/>
      <protection hidden="1"/>
    </xf>
    <xf numFmtId="0" fontId="3" fillId="4" borderId="31" xfId="0" applyFont="1" applyFill="1" applyBorder="1" applyAlignment="1" applyProtection="1">
      <alignment horizontal="center" vertical="center"/>
      <protection hidden="1"/>
    </xf>
    <xf numFmtId="0" fontId="3" fillId="4" borderId="7" xfId="0" applyFont="1" applyFill="1" applyBorder="1" applyAlignment="1" applyProtection="1">
      <alignment horizontal="center" vertical="center"/>
      <protection hidden="1"/>
    </xf>
    <xf numFmtId="0" fontId="3" fillId="4" borderId="28" xfId="0" applyFont="1" applyFill="1" applyBorder="1" applyAlignment="1" applyProtection="1">
      <alignment horizontal="center" vertical="center"/>
      <protection hidden="1"/>
    </xf>
    <xf numFmtId="0" fontId="3" fillId="4" borderId="5" xfId="0" applyFont="1" applyFill="1" applyBorder="1" applyAlignment="1" applyProtection="1">
      <alignment horizontal="center" vertical="center"/>
      <protection hidden="1"/>
    </xf>
    <xf numFmtId="0" fontId="3" fillId="4" borderId="1" xfId="0" applyFont="1" applyFill="1" applyBorder="1" applyAlignment="1" applyProtection="1">
      <alignment horizontal="center" vertical="center"/>
      <protection hidden="1"/>
    </xf>
    <xf numFmtId="0" fontId="3" fillId="4" borderId="13" xfId="0" applyFont="1" applyFill="1" applyBorder="1" applyAlignment="1" applyProtection="1">
      <alignment horizontal="center" vertical="center"/>
      <protection hidden="1"/>
    </xf>
    <xf numFmtId="0" fontId="3" fillId="4" borderId="6" xfId="0" applyFont="1" applyFill="1" applyBorder="1" applyAlignment="1" applyProtection="1">
      <alignment horizontal="center" vertical="center"/>
      <protection hidden="1"/>
    </xf>
    <xf numFmtId="0" fontId="3" fillId="4" borderId="14" xfId="0" applyFont="1" applyFill="1" applyBorder="1" applyAlignment="1" applyProtection="1">
      <alignment horizontal="center" vertical="center"/>
      <protection hidden="1"/>
    </xf>
    <xf numFmtId="0" fontId="3" fillId="4" borderId="17" xfId="0" applyFont="1" applyFill="1" applyBorder="1" applyAlignment="1" applyProtection="1">
      <alignment horizontal="center" vertical="center"/>
      <protection hidden="1"/>
    </xf>
    <xf numFmtId="0" fontId="3" fillId="4" borderId="18" xfId="0" applyFont="1" applyFill="1" applyBorder="1" applyAlignment="1" applyProtection="1">
      <alignment horizontal="center" vertical="center"/>
      <protection hidden="1"/>
    </xf>
    <xf numFmtId="0" fontId="3" fillId="4" borderId="19" xfId="0" applyFont="1" applyFill="1" applyBorder="1" applyAlignment="1" applyProtection="1">
      <alignment horizontal="center" vertical="center"/>
      <protection hidden="1"/>
    </xf>
    <xf numFmtId="0" fontId="7" fillId="5" borderId="32" xfId="0" applyFont="1" applyFill="1" applyBorder="1" applyAlignment="1" applyProtection="1">
      <alignment horizontal="center" vertical="center" wrapText="1"/>
      <protection hidden="1"/>
    </xf>
    <xf numFmtId="0" fontId="4" fillId="5" borderId="33" xfId="0" applyFont="1" applyFill="1" applyBorder="1" applyAlignment="1" applyProtection="1">
      <alignment vertical="center" wrapText="1"/>
      <protection hidden="1"/>
    </xf>
    <xf numFmtId="0" fontId="5" fillId="2" borderId="44" xfId="0" applyFont="1" applyFill="1" applyBorder="1" applyAlignment="1" applyProtection="1">
      <alignment horizontal="center" vertical="center" wrapText="1"/>
      <protection hidden="1"/>
    </xf>
    <xf numFmtId="0" fontId="5" fillId="2" borderId="45" xfId="0" applyFont="1" applyFill="1" applyBorder="1" applyAlignment="1" applyProtection="1">
      <alignment horizontal="center" vertical="center" wrapText="1"/>
      <protection hidden="1"/>
    </xf>
    <xf numFmtId="0" fontId="3" fillId="4" borderId="37" xfId="0" applyFont="1" applyFill="1" applyBorder="1" applyAlignment="1" applyProtection="1">
      <alignment horizontal="center" vertical="center"/>
      <protection hidden="1"/>
    </xf>
    <xf numFmtId="0" fontId="22" fillId="4" borderId="64" xfId="0" applyFont="1" applyFill="1" applyBorder="1" applyAlignment="1">
      <alignment horizontal="center" vertical="center" textRotation="255"/>
    </xf>
    <xf numFmtId="0" fontId="22" fillId="4" borderId="65" xfId="0" applyFont="1" applyFill="1" applyBorder="1" applyAlignment="1">
      <alignment horizontal="center" vertical="center" textRotation="255"/>
    </xf>
    <xf numFmtId="0" fontId="22" fillId="4" borderId="63" xfId="0" applyFont="1" applyFill="1" applyBorder="1" applyAlignment="1">
      <alignment horizontal="center" vertical="center" textRotation="255"/>
    </xf>
    <xf numFmtId="0" fontId="3" fillId="4" borderId="64" xfId="0" applyFont="1" applyFill="1" applyBorder="1" applyAlignment="1">
      <alignment horizontal="center" vertical="center" textRotation="255"/>
    </xf>
    <xf numFmtId="0" fontId="3" fillId="4" borderId="65" xfId="0" applyFont="1" applyFill="1" applyBorder="1" applyAlignment="1">
      <alignment horizontal="center" vertical="center" textRotation="255"/>
    </xf>
    <xf numFmtId="0" fontId="3" fillId="4" borderId="63" xfId="0" applyFont="1" applyFill="1" applyBorder="1" applyAlignment="1">
      <alignment horizontal="center" vertical="center" textRotation="255"/>
    </xf>
    <xf numFmtId="0" fontId="3" fillId="4" borderId="64" xfId="0" applyFont="1" applyFill="1" applyBorder="1" applyAlignment="1">
      <alignment horizontal="center" vertical="center"/>
    </xf>
    <xf numFmtId="0" fontId="3" fillId="4" borderId="63" xfId="0" applyFont="1" applyFill="1" applyBorder="1" applyAlignment="1">
      <alignment horizontal="center" vertical="center"/>
    </xf>
    <xf numFmtId="0" fontId="7" fillId="4" borderId="64" xfId="0" applyFont="1" applyFill="1" applyBorder="1" applyAlignment="1">
      <alignment horizontal="center" vertical="center" wrapText="1"/>
    </xf>
    <xf numFmtId="0" fontId="7" fillId="4" borderId="63" xfId="0" applyFont="1" applyFill="1" applyBorder="1" applyAlignment="1">
      <alignment horizontal="center" vertical="center" wrapText="1"/>
    </xf>
    <xf numFmtId="0" fontId="3" fillId="4" borderId="44" xfId="0" applyFont="1" applyFill="1" applyBorder="1" applyAlignment="1" applyProtection="1">
      <alignment horizontal="center" vertical="center"/>
    </xf>
    <xf numFmtId="0" fontId="3" fillId="4" borderId="45" xfId="0" applyFont="1" applyFill="1" applyBorder="1" applyAlignment="1" applyProtection="1">
      <alignment horizontal="center" vertical="center"/>
    </xf>
    <xf numFmtId="0" fontId="3" fillId="4" borderId="46" xfId="0" applyFont="1" applyFill="1" applyBorder="1" applyAlignment="1" applyProtection="1">
      <alignment horizontal="center" vertical="center"/>
    </xf>
    <xf numFmtId="0" fontId="3" fillId="4" borderId="13" xfId="0" applyFont="1" applyFill="1" applyBorder="1" applyAlignment="1" applyProtection="1">
      <alignment horizontal="center" vertical="center"/>
    </xf>
    <xf numFmtId="0" fontId="3" fillId="4" borderId="17" xfId="0" applyFont="1" applyFill="1" applyBorder="1" applyAlignment="1" applyProtection="1">
      <alignment horizontal="center" vertical="center"/>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9" xfId="0" applyFont="1" applyFill="1" applyBorder="1" applyAlignment="1">
      <alignment horizontal="center" vertical="center"/>
    </xf>
    <xf numFmtId="0" fontId="7" fillId="5" borderId="32" xfId="0" applyFont="1" applyFill="1" applyBorder="1" applyAlignment="1" applyProtection="1">
      <alignment horizontal="center" vertical="center" wrapText="1"/>
    </xf>
    <xf numFmtId="0" fontId="21" fillId="5" borderId="33" xfId="0" applyFont="1" applyFill="1" applyBorder="1" applyAlignment="1" applyProtection="1">
      <alignment horizontal="center" vertical="center" wrapText="1"/>
    </xf>
    <xf numFmtId="0" fontId="3" fillId="4" borderId="38" xfId="0" applyFont="1" applyFill="1" applyBorder="1" applyAlignment="1" applyProtection="1">
      <alignment horizontal="center" vertical="center"/>
    </xf>
    <xf numFmtId="0" fontId="3" fillId="4" borderId="30" xfId="0" applyFont="1" applyFill="1" applyBorder="1" applyAlignment="1" applyProtection="1">
      <alignment horizontal="center" vertical="center"/>
    </xf>
    <xf numFmtId="0" fontId="3" fillId="4" borderId="39" xfId="0" applyFont="1" applyFill="1" applyBorder="1" applyAlignment="1" applyProtection="1">
      <alignment horizontal="center" vertical="center"/>
    </xf>
    <xf numFmtId="0" fontId="3" fillId="5" borderId="38" xfId="0" applyFont="1" applyFill="1" applyBorder="1" applyAlignment="1" applyProtection="1">
      <alignment horizontal="center" vertical="center"/>
    </xf>
    <xf numFmtId="0" fontId="3" fillId="5" borderId="30" xfId="0" applyFont="1" applyFill="1" applyBorder="1" applyAlignment="1" applyProtection="1">
      <alignment horizontal="center" vertical="center"/>
    </xf>
    <xf numFmtId="0" fontId="3" fillId="5" borderId="39" xfId="0" applyFont="1" applyFill="1" applyBorder="1" applyAlignment="1" applyProtection="1">
      <alignment horizontal="center" vertical="center"/>
    </xf>
    <xf numFmtId="0" fontId="3" fillId="4" borderId="43"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4" xfId="0" applyFont="1" applyFill="1" applyBorder="1" applyAlignment="1">
      <alignment horizontal="center" vertical="center"/>
    </xf>
    <xf numFmtId="0" fontId="3" fillId="4" borderId="45" xfId="0" applyFont="1" applyFill="1" applyBorder="1" applyAlignment="1">
      <alignment horizontal="center" vertical="center"/>
    </xf>
    <xf numFmtId="0" fontId="3" fillId="4" borderId="46" xfId="0" applyFont="1" applyFill="1" applyBorder="1" applyAlignment="1">
      <alignment horizontal="center" vertical="center"/>
    </xf>
    <xf numFmtId="0" fontId="16" fillId="6" borderId="45" xfId="0" applyFont="1" applyFill="1" applyBorder="1" applyAlignment="1" applyProtection="1">
      <alignment horizontal="left" vertical="center"/>
      <protection hidden="1"/>
    </xf>
    <xf numFmtId="0" fontId="11" fillId="6" borderId="0" xfId="0" applyFont="1" applyFill="1" applyAlignment="1" applyProtection="1">
      <alignment horizontal="left"/>
      <protection hidden="1"/>
    </xf>
    <xf numFmtId="7" fontId="16" fillId="6" borderId="45" xfId="0" applyNumberFormat="1" applyFont="1" applyFill="1" applyBorder="1" applyAlignment="1" applyProtection="1">
      <alignment horizontal="center" vertical="center"/>
      <protection hidden="1"/>
    </xf>
    <xf numFmtId="7" fontId="16" fillId="6" borderId="46" xfId="0" applyNumberFormat="1" applyFont="1" applyFill="1" applyBorder="1" applyAlignment="1" applyProtection="1">
      <alignment horizontal="center" vertical="center"/>
      <protection hidden="1"/>
    </xf>
    <xf numFmtId="0" fontId="1" fillId="2" borderId="46" xfId="0" applyFont="1" applyFill="1" applyBorder="1" applyAlignment="1" applyProtection="1">
      <alignment horizontal="center" vertical="center" wrapText="1"/>
      <protection hidden="1"/>
    </xf>
    <xf numFmtId="0" fontId="9" fillId="6" borderId="0" xfId="0" applyNumberFormat="1" applyFont="1" applyFill="1" applyAlignment="1" applyProtection="1">
      <alignment horizontal="center" vertical="center"/>
      <protection hidden="1"/>
    </xf>
    <xf numFmtId="0" fontId="13" fillId="2" borderId="44" xfId="0" applyFont="1" applyFill="1" applyBorder="1" applyAlignment="1" applyProtection="1">
      <alignment horizontal="center" vertical="center"/>
      <protection hidden="1"/>
    </xf>
    <xf numFmtId="0" fontId="13" fillId="2" borderId="45" xfId="0" applyFont="1" applyFill="1" applyBorder="1" applyAlignment="1" applyProtection="1">
      <alignment horizontal="center" vertical="center"/>
      <protection hidden="1"/>
    </xf>
    <xf numFmtId="0" fontId="13" fillId="2" borderId="46" xfId="0" applyFont="1" applyFill="1" applyBorder="1" applyAlignment="1" applyProtection="1">
      <alignment horizontal="center" vertical="center"/>
      <protection hidden="1"/>
    </xf>
    <xf numFmtId="164" fontId="8" fillId="6" borderId="0" xfId="0" applyNumberFormat="1" applyFont="1" applyFill="1" applyAlignment="1" applyProtection="1">
      <alignment horizontal="center" vertical="center"/>
      <protection hidden="1"/>
    </xf>
    <xf numFmtId="0" fontId="8" fillId="6" borderId="0" xfId="0" applyFont="1" applyFill="1" applyAlignment="1" applyProtection="1">
      <alignment horizontal="center" vertical="center"/>
      <protection hidden="1"/>
    </xf>
    <xf numFmtId="0" fontId="12" fillId="6" borderId="0" xfId="0" applyFont="1" applyFill="1" applyAlignment="1" applyProtection="1">
      <alignment horizontal="center" vertical="center"/>
      <protection hidden="1"/>
    </xf>
    <xf numFmtId="0" fontId="6" fillId="0" borderId="4"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9" xfId="0" applyFont="1" applyFill="1" applyBorder="1" applyAlignment="1">
      <alignment horizontal="center" vertical="center"/>
    </xf>
    <xf numFmtId="0" fontId="5" fillId="2" borderId="44" xfId="0" applyFont="1" applyFill="1" applyBorder="1" applyAlignment="1" applyProtection="1">
      <alignment horizontal="center" vertical="center" wrapText="1"/>
    </xf>
    <xf numFmtId="0" fontId="5" fillId="2" borderId="45" xfId="0" applyFont="1" applyFill="1" applyBorder="1" applyAlignment="1" applyProtection="1">
      <alignment horizontal="center" vertical="center" wrapText="1"/>
    </xf>
    <xf numFmtId="0" fontId="1" fillId="2" borderId="45" xfId="0" applyFont="1" applyFill="1" applyBorder="1" applyAlignment="1" applyProtection="1">
      <alignment horizontal="center" vertical="center" wrapText="1"/>
    </xf>
    <xf numFmtId="0" fontId="1" fillId="2" borderId="46" xfId="0" applyFont="1" applyFill="1" applyBorder="1" applyAlignment="1" applyProtection="1">
      <alignment horizontal="center" vertical="center" wrapText="1"/>
    </xf>
    <xf numFmtId="0" fontId="9" fillId="6" borderId="0" xfId="0" applyNumberFormat="1" applyFont="1" applyFill="1" applyAlignment="1">
      <alignment horizontal="center" vertical="center"/>
    </xf>
    <xf numFmtId="0" fontId="13" fillId="2" borderId="44"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46"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1" xfId="0" applyFont="1" applyFill="1" applyBorder="1" applyAlignment="1">
      <alignment horizontal="center" vertical="center"/>
    </xf>
    <xf numFmtId="0" fontId="18" fillId="4" borderId="38" xfId="0" applyFont="1" applyFill="1" applyBorder="1" applyAlignment="1">
      <alignment horizontal="center"/>
    </xf>
    <xf numFmtId="0" fontId="18" fillId="4" borderId="30" xfId="0" applyFont="1" applyFill="1" applyBorder="1" applyAlignment="1">
      <alignment horizontal="center"/>
    </xf>
    <xf numFmtId="0" fontId="18" fillId="4" borderId="39" xfId="0" applyFont="1" applyFill="1" applyBorder="1" applyAlignment="1">
      <alignment horizontal="center"/>
    </xf>
    <xf numFmtId="0" fontId="0" fillId="2" borderId="44" xfId="0" applyFill="1" applyBorder="1" applyAlignment="1">
      <alignment horizontal="center"/>
    </xf>
    <xf numFmtId="0" fontId="0" fillId="2" borderId="45" xfId="0" applyFill="1" applyBorder="1" applyAlignment="1">
      <alignment horizontal="center"/>
    </xf>
    <xf numFmtId="0" fontId="1" fillId="2" borderId="4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9" fillId="6" borderId="0" xfId="0" applyFont="1" applyFill="1" applyBorder="1" applyAlignment="1">
      <alignment horizontal="center" vertical="center"/>
    </xf>
    <xf numFmtId="0" fontId="9" fillId="6" borderId="0" xfId="0" applyFont="1" applyFill="1" applyBorder="1" applyAlignment="1">
      <alignment horizontal="center" vertical="center"/>
    </xf>
    <xf numFmtId="0" fontId="3" fillId="4" borderId="38"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39" xfId="0" applyFont="1" applyFill="1" applyBorder="1" applyAlignment="1">
      <alignment horizontal="center" vertical="center"/>
    </xf>
    <xf numFmtId="0" fontId="3" fillId="5" borderId="38" xfId="0" applyFont="1" applyFill="1" applyBorder="1" applyAlignment="1">
      <alignment horizontal="center" vertical="center"/>
    </xf>
    <xf numFmtId="0" fontId="3" fillId="5" borderId="30" xfId="0" applyFont="1" applyFill="1" applyBorder="1" applyAlignment="1">
      <alignment horizontal="center" vertical="center"/>
    </xf>
    <xf numFmtId="0" fontId="3" fillId="5" borderId="39"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5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50" xfId="0" applyFont="1" applyFill="1" applyBorder="1" applyAlignment="1">
      <alignment horizontal="center" vertical="center"/>
    </xf>
    <xf numFmtId="0" fontId="3" fillId="5" borderId="32" xfId="0" applyFont="1" applyFill="1" applyBorder="1" applyAlignment="1" applyProtection="1">
      <alignment horizontal="center" vertical="center" wrapText="1"/>
    </xf>
    <xf numFmtId="0" fontId="3" fillId="5" borderId="33" xfId="0" applyFont="1" applyFill="1" applyBorder="1" applyAlignment="1" applyProtection="1">
      <alignment vertical="center" wrapText="1"/>
    </xf>
    <xf numFmtId="0" fontId="3" fillId="4" borderId="47"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3" fillId="4" borderId="47" xfId="0" applyFont="1" applyFill="1" applyBorder="1" applyAlignment="1">
      <alignment horizontal="center" vertical="center"/>
    </xf>
    <xf numFmtId="0" fontId="3" fillId="4" borderId="28"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54" xfId="0" applyFont="1" applyFill="1" applyBorder="1" applyAlignment="1">
      <alignment horizontal="center" vertical="center"/>
    </xf>
    <xf numFmtId="0" fontId="6" fillId="6" borderId="48" xfId="0" applyFont="1" applyFill="1" applyBorder="1" applyAlignment="1" applyProtection="1">
      <alignment horizontal="center" vertical="center"/>
      <protection locked="0"/>
    </xf>
    <xf numFmtId="0" fontId="6" fillId="6" borderId="8" xfId="0" applyFont="1" applyFill="1" applyBorder="1" applyAlignment="1" applyProtection="1">
      <alignment horizontal="center" vertical="center"/>
      <protection locked="0"/>
    </xf>
    <xf numFmtId="0" fontId="6" fillId="6" borderId="29" xfId="0" applyFont="1" applyFill="1" applyBorder="1" applyAlignment="1" applyProtection="1">
      <alignment horizontal="center" vertical="center"/>
      <protection locked="0"/>
    </xf>
    <xf numFmtId="0" fontId="6" fillId="6" borderId="49" xfId="0" applyFont="1" applyFill="1" applyBorder="1" applyAlignment="1" applyProtection="1">
      <alignment horizontal="center" vertical="center"/>
      <protection locked="0"/>
    </xf>
    <xf numFmtId="0" fontId="6" fillId="6" borderId="11" xfId="0" applyFont="1" applyFill="1" applyBorder="1" applyAlignment="1" applyProtection="1">
      <alignment horizontal="center" vertical="center"/>
      <protection locked="0"/>
    </xf>
    <xf numFmtId="0" fontId="6" fillId="6" borderId="53" xfId="0" applyFont="1" applyFill="1" applyBorder="1" applyAlignment="1" applyProtection="1">
      <alignment horizontal="center" vertical="center"/>
      <protection locked="0"/>
    </xf>
    <xf numFmtId="0" fontId="6" fillId="6" borderId="51" xfId="0" applyFont="1" applyFill="1" applyBorder="1" applyAlignment="1" applyProtection="1">
      <alignment horizontal="center" vertical="center"/>
      <protection locked="0"/>
    </xf>
    <xf numFmtId="0" fontId="6" fillId="6" borderId="2" xfId="0" applyFont="1" applyFill="1" applyBorder="1" applyAlignment="1" applyProtection="1">
      <alignment horizontal="center" vertical="center"/>
      <protection locked="0"/>
    </xf>
    <xf numFmtId="0" fontId="6" fillId="6" borderId="54" xfId="0" applyFont="1" applyFill="1" applyBorder="1" applyAlignment="1" applyProtection="1">
      <alignment horizontal="center" vertical="center"/>
      <protection locked="0"/>
    </xf>
    <xf numFmtId="0" fontId="6" fillId="6" borderId="68" xfId="0" applyFont="1" applyFill="1" applyBorder="1" applyAlignment="1">
      <alignment horizontal="center" vertical="center"/>
    </xf>
    <xf numFmtId="0" fontId="6" fillId="6" borderId="74" xfId="0" applyFont="1" applyFill="1" applyBorder="1" applyAlignment="1">
      <alignment horizontal="center" vertical="center"/>
    </xf>
    <xf numFmtId="0" fontId="22" fillId="4" borderId="30" xfId="0" applyFont="1" applyFill="1" applyBorder="1" applyAlignment="1">
      <alignment horizontal="center" vertical="center"/>
    </xf>
    <xf numFmtId="0" fontId="22" fillId="4" borderId="39"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40" xfId="0" applyFont="1" applyFill="1" applyBorder="1" applyAlignment="1">
      <alignment horizontal="center" vertical="center"/>
    </xf>
    <xf numFmtId="0" fontId="22" fillId="4" borderId="43" xfId="0" applyFont="1" applyFill="1" applyBorder="1" applyAlignment="1">
      <alignment horizontal="center" vertical="center"/>
    </xf>
    <xf numFmtId="0" fontId="22" fillId="4" borderId="46" xfId="0" applyFont="1" applyFill="1" applyBorder="1" applyAlignment="1">
      <alignment horizontal="center" vertical="center"/>
    </xf>
    <xf numFmtId="0" fontId="6" fillId="0" borderId="75" xfId="0" applyFont="1" applyFill="1" applyBorder="1" applyAlignment="1">
      <alignment horizontal="center" vertical="center"/>
    </xf>
    <xf numFmtId="0" fontId="6" fillId="0" borderId="55" xfId="0" applyFont="1" applyFill="1" applyBorder="1" applyAlignment="1">
      <alignment horizontal="center" vertical="center"/>
    </xf>
    <xf numFmtId="0" fontId="22" fillId="4" borderId="44" xfId="0" applyFont="1" applyFill="1" applyBorder="1" applyAlignment="1">
      <alignment horizontal="center" vertical="center"/>
    </xf>
    <xf numFmtId="0" fontId="6" fillId="5" borderId="48"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49"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71" xfId="0" applyFont="1" applyFill="1" applyBorder="1" applyAlignment="1">
      <alignment horizontal="center" vertical="center"/>
    </xf>
    <xf numFmtId="0" fontId="6" fillId="5" borderId="58"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10" xfId="0" applyFont="1" applyFill="1" applyBorder="1" applyAlignment="1">
      <alignment horizontal="center" vertical="center"/>
    </xf>
    <xf numFmtId="0" fontId="6" fillId="5" borderId="1" xfId="0" applyFont="1" applyFill="1" applyBorder="1" applyAlignment="1">
      <alignment horizontal="center" vertical="center"/>
    </xf>
    <xf numFmtId="0" fontId="6" fillId="5" borderId="2"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58" xfId="0" applyFont="1" applyFill="1" applyBorder="1" applyAlignment="1">
      <alignment horizontal="center" vertical="center"/>
    </xf>
    <xf numFmtId="0" fontId="19" fillId="6" borderId="45" xfId="0" applyFont="1" applyFill="1" applyBorder="1" applyAlignment="1">
      <alignment horizontal="center" vertical="center"/>
    </xf>
    <xf numFmtId="0" fontId="19" fillId="6" borderId="46" xfId="0" applyFont="1" applyFill="1" applyBorder="1" applyAlignment="1">
      <alignment horizontal="center" vertical="center"/>
    </xf>
    <xf numFmtId="0" fontId="19" fillId="6" borderId="44" xfId="0" applyFont="1" applyFill="1" applyBorder="1" applyAlignment="1">
      <alignment horizontal="center" vertical="center"/>
    </xf>
    <xf numFmtId="0" fontId="23" fillId="4" borderId="13" xfId="0" applyFont="1" applyFill="1" applyBorder="1" applyAlignment="1">
      <alignment horizontal="center" vertical="top" textRotation="45" wrapText="1"/>
    </xf>
    <xf numFmtId="0" fontId="23" fillId="4" borderId="17" xfId="0" applyFont="1" applyFill="1" applyBorder="1" applyAlignment="1">
      <alignment horizontal="center" vertical="top" textRotation="45" wrapText="1"/>
    </xf>
    <xf numFmtId="0" fontId="3" fillId="4" borderId="6" xfId="0" applyFont="1" applyFill="1" applyBorder="1" applyAlignment="1" applyProtection="1">
      <alignment horizontal="center" vertical="center"/>
    </xf>
    <xf numFmtId="0" fontId="3" fillId="4" borderId="18" xfId="0" applyFont="1" applyFill="1" applyBorder="1" applyAlignment="1" applyProtection="1">
      <alignment horizontal="center" vertical="center"/>
    </xf>
    <xf numFmtId="0" fontId="6" fillId="5" borderId="33" xfId="0" applyFont="1" applyFill="1" applyBorder="1" applyAlignment="1" applyProtection="1">
      <alignment horizontal="center" vertical="center" wrapText="1"/>
    </xf>
    <xf numFmtId="0" fontId="3" fillId="4" borderId="42" xfId="0" applyFont="1" applyFill="1" applyBorder="1" applyAlignment="1" applyProtection="1">
      <alignment horizontal="center" vertical="center"/>
    </xf>
    <xf numFmtId="0" fontId="3" fillId="4" borderId="43" xfId="0" applyFont="1" applyFill="1" applyBorder="1" applyAlignment="1" applyProtection="1">
      <alignment horizontal="center" vertical="center"/>
    </xf>
  </cellXfs>
  <cellStyles count="2">
    <cellStyle name="Hyperlink" xfId="1" builtinId="8" customBuiltin="1"/>
    <cellStyle name="Normal" xfId="0" builtinId="0"/>
  </cellStyles>
  <dxfs count="0"/>
  <tableStyles count="0" defaultTableStyle="TableStyleMedium2" defaultPivotStyle="PivotStyleMedium9"/>
  <colors>
    <mruColors>
      <color rgb="FF95B3D7"/>
      <color rgb="FF005D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144780</xdr:colOff>
      <xdr:row>0</xdr:row>
      <xdr:rowOff>114300</xdr:rowOff>
    </xdr:from>
    <xdr:to>
      <xdr:col>4</xdr:col>
      <xdr:colOff>259080</xdr:colOff>
      <xdr:row>0</xdr:row>
      <xdr:rowOff>762000</xdr:rowOff>
    </xdr:to>
    <xdr:pic>
      <xdr:nvPicPr>
        <xdr:cNvPr id="3" name="Picture 2" descr="UK logo wordmark reversed gray whit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020" y="114300"/>
          <a:ext cx="130302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227289</xdr:colOff>
      <xdr:row>21</xdr:row>
      <xdr:rowOff>43334</xdr:rowOff>
    </xdr:from>
    <xdr:to>
      <xdr:col>4</xdr:col>
      <xdr:colOff>195886</xdr:colOff>
      <xdr:row>21</xdr:row>
      <xdr:rowOff>226214</xdr:rowOff>
    </xdr:to>
    <xdr:pic>
      <xdr:nvPicPr>
        <xdr:cNvPr id="5" name="Picture 4"/>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53169" y="5438294"/>
          <a:ext cx="402937" cy="182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234822</xdr:colOff>
      <xdr:row>22</xdr:row>
      <xdr:rowOff>36548</xdr:rowOff>
    </xdr:from>
    <xdr:to>
      <xdr:col>4</xdr:col>
      <xdr:colOff>150432</xdr:colOff>
      <xdr:row>22</xdr:row>
      <xdr:rowOff>219428</xdr:rowOff>
    </xdr:to>
    <xdr:pic>
      <xdr:nvPicPr>
        <xdr:cNvPr id="6" name="Picture 5"/>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60702" y="5682968"/>
          <a:ext cx="349950" cy="182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327660</xdr:colOff>
      <xdr:row>0</xdr:row>
      <xdr:rowOff>114300</xdr:rowOff>
    </xdr:from>
    <xdr:to>
      <xdr:col>4</xdr:col>
      <xdr:colOff>304800</xdr:colOff>
      <xdr:row>0</xdr:row>
      <xdr:rowOff>762000</xdr:rowOff>
    </xdr:to>
    <xdr:pic>
      <xdr:nvPicPr>
        <xdr:cNvPr id="7" name="Picture 6" descr="UK logo wordmark reversed gray white"/>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62000" y="114300"/>
          <a:ext cx="128016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227289</xdr:colOff>
      <xdr:row>21</xdr:row>
      <xdr:rowOff>43334</xdr:rowOff>
    </xdr:from>
    <xdr:to>
      <xdr:col>4</xdr:col>
      <xdr:colOff>195886</xdr:colOff>
      <xdr:row>21</xdr:row>
      <xdr:rowOff>226214</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30309" y="5438294"/>
          <a:ext cx="402937" cy="182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234822</xdr:colOff>
      <xdr:row>22</xdr:row>
      <xdr:rowOff>36548</xdr:rowOff>
    </xdr:from>
    <xdr:to>
      <xdr:col>4</xdr:col>
      <xdr:colOff>150432</xdr:colOff>
      <xdr:row>22</xdr:row>
      <xdr:rowOff>219428</xdr:rowOff>
    </xdr:to>
    <xdr:pic>
      <xdr:nvPicPr>
        <xdr:cNvPr id="3" name="Picture 2"/>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37842" y="5682968"/>
          <a:ext cx="349950" cy="182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327660</xdr:colOff>
      <xdr:row>0</xdr:row>
      <xdr:rowOff>114300</xdr:rowOff>
    </xdr:from>
    <xdr:to>
      <xdr:col>4</xdr:col>
      <xdr:colOff>304800</xdr:colOff>
      <xdr:row>0</xdr:row>
      <xdr:rowOff>762000</xdr:rowOff>
    </xdr:to>
    <xdr:pic>
      <xdr:nvPicPr>
        <xdr:cNvPr id="4" name="Picture 3" descr="UK logo wordmark reversed gray white"/>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62000" y="114300"/>
          <a:ext cx="128016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365760</xdr:colOff>
      <xdr:row>0</xdr:row>
      <xdr:rowOff>114300</xdr:rowOff>
    </xdr:from>
    <xdr:to>
      <xdr:col>4</xdr:col>
      <xdr:colOff>342900</xdr:colOff>
      <xdr:row>0</xdr:row>
      <xdr:rowOff>762000</xdr:rowOff>
    </xdr:to>
    <xdr:pic>
      <xdr:nvPicPr>
        <xdr:cNvPr id="5" name="Picture 4" descr="UK logo wordmark reversed gray whit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7720" y="114300"/>
          <a:ext cx="130302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487680</xdr:colOff>
      <xdr:row>0</xdr:row>
      <xdr:rowOff>114300</xdr:rowOff>
    </xdr:from>
    <xdr:to>
      <xdr:col>1</xdr:col>
      <xdr:colOff>1236980</xdr:colOff>
      <xdr:row>0</xdr:row>
      <xdr:rowOff>762000</xdr:rowOff>
    </xdr:to>
    <xdr:pic>
      <xdr:nvPicPr>
        <xdr:cNvPr id="4" name="Picture 3" descr="UK logo wordmark reversed gray whit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7680" y="114300"/>
          <a:ext cx="12827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487680</xdr:colOff>
      <xdr:row>0</xdr:row>
      <xdr:rowOff>114300</xdr:rowOff>
    </xdr:from>
    <xdr:to>
      <xdr:col>1</xdr:col>
      <xdr:colOff>1236980</xdr:colOff>
      <xdr:row>0</xdr:row>
      <xdr:rowOff>762000</xdr:rowOff>
    </xdr:to>
    <xdr:pic>
      <xdr:nvPicPr>
        <xdr:cNvPr id="2" name="Picture 1" descr="UK logo wordmark reversed gray whit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7680" y="114300"/>
          <a:ext cx="12827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86"/>
  <sheetViews>
    <sheetView tabSelected="1" zoomScaleNormal="100" workbookViewId="0">
      <selection activeCell="G1" sqref="G1:V1"/>
    </sheetView>
  </sheetViews>
  <sheetFormatPr defaultColWidth="8.85546875" defaultRowHeight="12.75" x14ac:dyDescent="0.25"/>
  <cols>
    <col min="1" max="57" width="5.7109375" style="163" customWidth="1"/>
    <col min="58" max="16384" width="8.85546875" style="163"/>
  </cols>
  <sheetData>
    <row r="1" spans="1:28" ht="70.150000000000006" customHeight="1" thickBot="1" x14ac:dyDescent="0.35">
      <c r="A1" s="404"/>
      <c r="B1" s="405"/>
      <c r="C1" s="405"/>
      <c r="D1" s="405"/>
      <c r="E1" s="405"/>
      <c r="F1" s="405"/>
      <c r="G1" s="376" t="s">
        <v>1</v>
      </c>
      <c r="H1" s="376"/>
      <c r="I1" s="376"/>
      <c r="J1" s="376"/>
      <c r="K1" s="376"/>
      <c r="L1" s="376"/>
      <c r="M1" s="376"/>
      <c r="N1" s="376"/>
      <c r="O1" s="376"/>
      <c r="P1" s="376"/>
      <c r="Q1" s="376"/>
      <c r="R1" s="376"/>
      <c r="S1" s="376"/>
      <c r="T1" s="376"/>
      <c r="U1" s="376"/>
      <c r="V1" s="376"/>
      <c r="W1" s="374" t="s">
        <v>0</v>
      </c>
      <c r="X1" s="374"/>
      <c r="Y1" s="374"/>
      <c r="Z1" s="374"/>
      <c r="AA1" s="374"/>
      <c r="AB1" s="375"/>
    </row>
    <row r="2" spans="1:28" ht="15" customHeight="1" thickBot="1" x14ac:dyDescent="0.35">
      <c r="A2" s="164"/>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row>
    <row r="3" spans="1:28" ht="15" customHeight="1" thickBot="1" x14ac:dyDescent="0.35">
      <c r="A3" s="387" t="s">
        <v>2</v>
      </c>
      <c r="B3" s="388"/>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9"/>
    </row>
    <row r="4" spans="1:28" ht="15" customHeight="1" x14ac:dyDescent="0.3">
      <c r="A4" s="164"/>
      <c r="B4" s="165" t="s">
        <v>3</v>
      </c>
      <c r="C4" s="166"/>
      <c r="D4" s="166"/>
      <c r="E4" s="377"/>
      <c r="F4" s="378"/>
      <c r="G4" s="378"/>
      <c r="H4" s="378"/>
      <c r="I4" s="378"/>
      <c r="J4" s="378"/>
      <c r="K4" s="378"/>
      <c r="L4" s="378"/>
      <c r="M4" s="379"/>
      <c r="N4" s="164"/>
      <c r="O4" s="166" t="s">
        <v>7</v>
      </c>
      <c r="P4" s="164"/>
      <c r="Q4" s="164"/>
      <c r="R4" s="164"/>
      <c r="S4" s="377"/>
      <c r="T4" s="378"/>
      <c r="U4" s="378"/>
      <c r="V4" s="378"/>
      <c r="W4" s="378"/>
      <c r="X4" s="378"/>
      <c r="Y4" s="378"/>
      <c r="Z4" s="378"/>
      <c r="AA4" s="379"/>
      <c r="AB4" s="164"/>
    </row>
    <row r="5" spans="1:28" ht="15" customHeight="1" x14ac:dyDescent="0.3">
      <c r="A5" s="164"/>
      <c r="B5" s="165" t="s">
        <v>4</v>
      </c>
      <c r="C5" s="165"/>
      <c r="D5" s="165"/>
      <c r="E5" s="380"/>
      <c r="F5" s="381"/>
      <c r="G5" s="381"/>
      <c r="H5" s="381"/>
      <c r="I5" s="381"/>
      <c r="J5" s="381"/>
      <c r="K5" s="381"/>
      <c r="L5" s="381"/>
      <c r="M5" s="382"/>
      <c r="N5" s="164"/>
      <c r="O5" s="164"/>
      <c r="P5" s="164"/>
      <c r="Q5" s="164"/>
      <c r="R5" s="164"/>
      <c r="S5" s="167"/>
      <c r="T5" s="167"/>
      <c r="U5" s="167"/>
      <c r="V5" s="167"/>
      <c r="W5" s="167"/>
      <c r="X5" s="167"/>
      <c r="Y5" s="167"/>
      <c r="Z5" s="167"/>
      <c r="AA5" s="167"/>
      <c r="AB5" s="164"/>
    </row>
    <row r="6" spans="1:28" ht="15" customHeight="1" x14ac:dyDescent="0.3">
      <c r="A6" s="164"/>
      <c r="B6" s="165" t="s">
        <v>6</v>
      </c>
      <c r="C6" s="165"/>
      <c r="D6" s="165"/>
      <c r="E6" s="383"/>
      <c r="F6" s="381"/>
      <c r="G6" s="381"/>
      <c r="H6" s="381"/>
      <c r="I6" s="381"/>
      <c r="J6" s="381"/>
      <c r="K6" s="381"/>
      <c r="L6" s="381"/>
      <c r="M6" s="382"/>
      <c r="N6" s="164"/>
      <c r="O6" s="165" t="s">
        <v>5</v>
      </c>
      <c r="P6" s="164"/>
      <c r="Q6" s="164"/>
      <c r="R6" s="164"/>
      <c r="S6" s="380"/>
      <c r="T6" s="381"/>
      <c r="U6" s="381"/>
      <c r="V6" s="381"/>
      <c r="W6" s="381"/>
      <c r="X6" s="381"/>
      <c r="Y6" s="381"/>
      <c r="Z6" s="381"/>
      <c r="AA6" s="382"/>
      <c r="AB6" s="164"/>
    </row>
    <row r="7" spans="1:28" ht="15" customHeight="1" thickBot="1" x14ac:dyDescent="0.35">
      <c r="A7" s="164"/>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row>
    <row r="8" spans="1:28" ht="15" customHeight="1" x14ac:dyDescent="0.25">
      <c r="A8" s="288" t="s">
        <v>80</v>
      </c>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90"/>
    </row>
    <row r="9" spans="1:28" ht="15" customHeight="1" x14ac:dyDescent="0.25">
      <c r="A9" s="384"/>
      <c r="B9" s="385"/>
      <c r="C9" s="385"/>
      <c r="D9" s="385"/>
      <c r="E9" s="385"/>
      <c r="F9" s="385"/>
      <c r="G9" s="385"/>
      <c r="H9" s="385"/>
      <c r="I9" s="385"/>
      <c r="J9" s="385"/>
      <c r="K9" s="385"/>
      <c r="L9" s="385"/>
      <c r="M9" s="385"/>
      <c r="N9" s="385"/>
      <c r="O9" s="385"/>
      <c r="P9" s="385"/>
      <c r="Q9" s="385"/>
      <c r="R9" s="385"/>
      <c r="S9" s="385"/>
      <c r="T9" s="385"/>
      <c r="U9" s="385"/>
      <c r="V9" s="385"/>
      <c r="W9" s="385"/>
      <c r="X9" s="385"/>
      <c r="Y9" s="385"/>
      <c r="Z9" s="385"/>
      <c r="AA9" s="385"/>
      <c r="AB9" s="386"/>
    </row>
    <row r="10" spans="1:28" ht="15" customHeight="1" thickBot="1" x14ac:dyDescent="0.3">
      <c r="A10" s="291"/>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3"/>
    </row>
    <row r="11" spans="1:28" ht="15" customHeight="1" thickBot="1" x14ac:dyDescent="0.35">
      <c r="A11" s="164"/>
      <c r="B11" s="164"/>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row>
    <row r="12" spans="1:28" ht="15" customHeight="1" thickBot="1" x14ac:dyDescent="0.35">
      <c r="A12" s="387" t="s">
        <v>8</v>
      </c>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9"/>
    </row>
    <row r="13" spans="1:28" ht="15" customHeight="1" thickBot="1" x14ac:dyDescent="0.3">
      <c r="A13" s="390" t="s">
        <v>9</v>
      </c>
      <c r="B13" s="391"/>
      <c r="C13" s="391"/>
      <c r="D13" s="391"/>
      <c r="E13" s="391"/>
      <c r="F13" s="391"/>
      <c r="G13" s="392"/>
      <c r="H13" s="402" t="s">
        <v>10</v>
      </c>
      <c r="I13" s="360" t="s">
        <v>12</v>
      </c>
      <c r="J13" s="361"/>
      <c r="K13" s="361"/>
      <c r="L13" s="361"/>
      <c r="M13" s="361"/>
      <c r="N13" s="361"/>
      <c r="O13" s="406"/>
      <c r="P13" s="363" t="s">
        <v>19</v>
      </c>
      <c r="Q13" s="323"/>
      <c r="R13" s="323"/>
      <c r="S13" s="323"/>
      <c r="T13" s="323"/>
      <c r="U13" s="323"/>
      <c r="V13" s="364"/>
      <c r="W13" s="396" t="s">
        <v>27</v>
      </c>
      <c r="X13" s="397"/>
      <c r="Y13" s="397"/>
      <c r="Z13" s="397"/>
      <c r="AA13" s="397"/>
      <c r="AB13" s="398"/>
    </row>
    <row r="14" spans="1:28" ht="15" customHeight="1" thickBot="1" x14ac:dyDescent="0.3">
      <c r="A14" s="393"/>
      <c r="B14" s="394"/>
      <c r="C14" s="394"/>
      <c r="D14" s="394"/>
      <c r="E14" s="394"/>
      <c r="F14" s="394"/>
      <c r="G14" s="395"/>
      <c r="H14" s="403"/>
      <c r="I14" s="168" t="s">
        <v>13</v>
      </c>
      <c r="J14" s="169" t="s">
        <v>14</v>
      </c>
      <c r="K14" s="169" t="s">
        <v>14</v>
      </c>
      <c r="L14" s="169" t="s">
        <v>15</v>
      </c>
      <c r="M14" s="169" t="s">
        <v>16</v>
      </c>
      <c r="N14" s="169" t="s">
        <v>17</v>
      </c>
      <c r="O14" s="170" t="s">
        <v>18</v>
      </c>
      <c r="P14" s="171" t="s">
        <v>20</v>
      </c>
      <c r="Q14" s="172" t="s">
        <v>21</v>
      </c>
      <c r="R14" s="172" t="s">
        <v>22</v>
      </c>
      <c r="S14" s="172" t="s">
        <v>23</v>
      </c>
      <c r="T14" s="172" t="s">
        <v>24</v>
      </c>
      <c r="U14" s="172" t="s">
        <v>25</v>
      </c>
      <c r="V14" s="173" t="s">
        <v>26</v>
      </c>
      <c r="W14" s="399"/>
      <c r="X14" s="400"/>
      <c r="Y14" s="400"/>
      <c r="Z14" s="400"/>
      <c r="AA14" s="400"/>
      <c r="AB14" s="401"/>
    </row>
    <row r="15" spans="1:28" ht="15" customHeight="1" x14ac:dyDescent="0.3">
      <c r="A15" s="174">
        <v>1</v>
      </c>
      <c r="B15" s="366"/>
      <c r="C15" s="366"/>
      <c r="D15" s="366"/>
      <c r="E15" s="366"/>
      <c r="F15" s="366"/>
      <c r="G15" s="367"/>
      <c r="H15" s="175"/>
      <c r="I15" s="176"/>
      <c r="J15" s="177"/>
      <c r="K15" s="177"/>
      <c r="L15" s="177"/>
      <c r="M15" s="177"/>
      <c r="N15" s="177"/>
      <c r="O15" s="178"/>
      <c r="P15" s="179"/>
      <c r="Q15" s="180"/>
      <c r="R15" s="180"/>
      <c r="S15" s="180"/>
      <c r="T15" s="180"/>
      <c r="U15" s="180"/>
      <c r="V15" s="181"/>
      <c r="W15" s="332"/>
      <c r="X15" s="333"/>
      <c r="Y15" s="333"/>
      <c r="Z15" s="333"/>
      <c r="AA15" s="333"/>
      <c r="AB15" s="334"/>
    </row>
    <row r="16" spans="1:28" ht="15" customHeight="1" x14ac:dyDescent="0.3">
      <c r="A16" s="174">
        <v>2</v>
      </c>
      <c r="B16" s="365"/>
      <c r="C16" s="365"/>
      <c r="D16" s="365"/>
      <c r="E16" s="365"/>
      <c r="F16" s="365"/>
      <c r="G16" s="294"/>
      <c r="H16" s="182"/>
      <c r="I16" s="183"/>
      <c r="J16" s="184"/>
      <c r="K16" s="184"/>
      <c r="L16" s="184"/>
      <c r="M16" s="184"/>
      <c r="N16" s="184"/>
      <c r="O16" s="185"/>
      <c r="P16" s="186"/>
      <c r="Q16" s="187"/>
      <c r="R16" s="187"/>
      <c r="S16" s="187"/>
      <c r="T16" s="187"/>
      <c r="U16" s="187"/>
      <c r="V16" s="188"/>
      <c r="W16" s="297"/>
      <c r="X16" s="295"/>
      <c r="Y16" s="295"/>
      <c r="Z16" s="295"/>
      <c r="AA16" s="295"/>
      <c r="AB16" s="296"/>
    </row>
    <row r="17" spans="1:28" ht="15" customHeight="1" x14ac:dyDescent="0.3">
      <c r="A17" s="174">
        <v>3</v>
      </c>
      <c r="B17" s="365"/>
      <c r="C17" s="365"/>
      <c r="D17" s="365"/>
      <c r="E17" s="365"/>
      <c r="F17" s="365"/>
      <c r="G17" s="294"/>
      <c r="H17" s="182"/>
      <c r="I17" s="183"/>
      <c r="J17" s="184"/>
      <c r="K17" s="184"/>
      <c r="L17" s="184"/>
      <c r="M17" s="184"/>
      <c r="N17" s="184"/>
      <c r="O17" s="185"/>
      <c r="P17" s="186"/>
      <c r="Q17" s="187"/>
      <c r="R17" s="187"/>
      <c r="S17" s="187"/>
      <c r="T17" s="187"/>
      <c r="U17" s="187"/>
      <c r="V17" s="188"/>
      <c r="W17" s="297"/>
      <c r="X17" s="295"/>
      <c r="Y17" s="295"/>
      <c r="Z17" s="295"/>
      <c r="AA17" s="295"/>
      <c r="AB17" s="296"/>
    </row>
    <row r="18" spans="1:28" ht="15" customHeight="1" x14ac:dyDescent="0.3">
      <c r="A18" s="174">
        <v>4</v>
      </c>
      <c r="B18" s="365"/>
      <c r="C18" s="365"/>
      <c r="D18" s="365"/>
      <c r="E18" s="365"/>
      <c r="F18" s="365"/>
      <c r="G18" s="294"/>
      <c r="H18" s="182"/>
      <c r="I18" s="183"/>
      <c r="J18" s="184"/>
      <c r="K18" s="184"/>
      <c r="L18" s="184"/>
      <c r="M18" s="184"/>
      <c r="N18" s="184"/>
      <c r="O18" s="185"/>
      <c r="P18" s="186"/>
      <c r="Q18" s="187"/>
      <c r="R18" s="187"/>
      <c r="S18" s="187"/>
      <c r="T18" s="187"/>
      <c r="U18" s="187"/>
      <c r="V18" s="188"/>
      <c r="W18" s="297"/>
      <c r="X18" s="295"/>
      <c r="Y18" s="295"/>
      <c r="Z18" s="295"/>
      <c r="AA18" s="295"/>
      <c r="AB18" s="296"/>
    </row>
    <row r="19" spans="1:28" ht="15" customHeight="1" x14ac:dyDescent="0.3">
      <c r="A19" s="174">
        <v>5</v>
      </c>
      <c r="B19" s="365"/>
      <c r="C19" s="365"/>
      <c r="D19" s="365"/>
      <c r="E19" s="365"/>
      <c r="F19" s="365"/>
      <c r="G19" s="294"/>
      <c r="H19" s="182"/>
      <c r="I19" s="183"/>
      <c r="J19" s="184"/>
      <c r="K19" s="184"/>
      <c r="L19" s="184"/>
      <c r="M19" s="184"/>
      <c r="N19" s="184"/>
      <c r="O19" s="185"/>
      <c r="P19" s="186"/>
      <c r="Q19" s="187"/>
      <c r="R19" s="187"/>
      <c r="S19" s="187"/>
      <c r="T19" s="187"/>
      <c r="U19" s="187"/>
      <c r="V19" s="188"/>
      <c r="W19" s="297"/>
      <c r="X19" s="295"/>
      <c r="Y19" s="295"/>
      <c r="Z19" s="295"/>
      <c r="AA19" s="295"/>
      <c r="AB19" s="296"/>
    </row>
    <row r="20" spans="1:28" ht="15" customHeight="1" x14ac:dyDescent="0.3">
      <c r="A20" s="174">
        <v>6</v>
      </c>
      <c r="B20" s="365"/>
      <c r="C20" s="365"/>
      <c r="D20" s="365"/>
      <c r="E20" s="365"/>
      <c r="F20" s="365"/>
      <c r="G20" s="294"/>
      <c r="H20" s="182"/>
      <c r="I20" s="183"/>
      <c r="J20" s="184"/>
      <c r="K20" s="184"/>
      <c r="L20" s="184"/>
      <c r="M20" s="184"/>
      <c r="N20" s="184"/>
      <c r="O20" s="185"/>
      <c r="P20" s="186"/>
      <c r="Q20" s="187"/>
      <c r="R20" s="187"/>
      <c r="S20" s="187"/>
      <c r="T20" s="187"/>
      <c r="U20" s="187"/>
      <c r="V20" s="188"/>
      <c r="W20" s="297"/>
      <c r="X20" s="295"/>
      <c r="Y20" s="295"/>
      <c r="Z20" s="295"/>
      <c r="AA20" s="295"/>
      <c r="AB20" s="296"/>
    </row>
    <row r="21" spans="1:28" ht="15" customHeight="1" x14ac:dyDescent="0.25">
      <c r="A21" s="174">
        <v>7</v>
      </c>
      <c r="B21" s="365"/>
      <c r="C21" s="365"/>
      <c r="D21" s="365"/>
      <c r="E21" s="365"/>
      <c r="F21" s="365"/>
      <c r="G21" s="294"/>
      <c r="H21" s="182"/>
      <c r="I21" s="183"/>
      <c r="J21" s="184"/>
      <c r="K21" s="184"/>
      <c r="L21" s="184"/>
      <c r="M21" s="184"/>
      <c r="N21" s="184"/>
      <c r="O21" s="185"/>
      <c r="P21" s="186"/>
      <c r="Q21" s="187"/>
      <c r="R21" s="187"/>
      <c r="S21" s="187"/>
      <c r="T21" s="187"/>
      <c r="U21" s="187"/>
      <c r="V21" s="188"/>
      <c r="W21" s="297"/>
      <c r="X21" s="295"/>
      <c r="Y21" s="295"/>
      <c r="Z21" s="295"/>
      <c r="AA21" s="295"/>
      <c r="AB21" s="296"/>
    </row>
    <row r="22" spans="1:28" ht="15" customHeight="1" x14ac:dyDescent="0.25">
      <c r="A22" s="174">
        <v>8</v>
      </c>
      <c r="B22" s="365"/>
      <c r="C22" s="365"/>
      <c r="D22" s="365"/>
      <c r="E22" s="365"/>
      <c r="F22" s="365"/>
      <c r="G22" s="294"/>
      <c r="H22" s="182"/>
      <c r="I22" s="183"/>
      <c r="J22" s="184"/>
      <c r="K22" s="184"/>
      <c r="L22" s="184"/>
      <c r="M22" s="184"/>
      <c r="N22" s="184"/>
      <c r="O22" s="185"/>
      <c r="P22" s="186"/>
      <c r="Q22" s="187"/>
      <c r="R22" s="187"/>
      <c r="S22" s="187"/>
      <c r="T22" s="187"/>
      <c r="U22" s="187"/>
      <c r="V22" s="188"/>
      <c r="W22" s="297"/>
      <c r="X22" s="295"/>
      <c r="Y22" s="295"/>
      <c r="Z22" s="295"/>
      <c r="AA22" s="295"/>
      <c r="AB22" s="296"/>
    </row>
    <row r="23" spans="1:28" ht="15" customHeight="1" x14ac:dyDescent="0.25">
      <c r="A23" s="174">
        <v>9</v>
      </c>
      <c r="B23" s="365"/>
      <c r="C23" s="365"/>
      <c r="D23" s="365"/>
      <c r="E23" s="365"/>
      <c r="F23" s="365"/>
      <c r="G23" s="294"/>
      <c r="H23" s="182"/>
      <c r="I23" s="183"/>
      <c r="J23" s="184"/>
      <c r="K23" s="184"/>
      <c r="L23" s="184"/>
      <c r="M23" s="184"/>
      <c r="N23" s="184"/>
      <c r="O23" s="185"/>
      <c r="P23" s="186"/>
      <c r="Q23" s="187"/>
      <c r="R23" s="187"/>
      <c r="S23" s="187"/>
      <c r="T23" s="187"/>
      <c r="U23" s="187"/>
      <c r="V23" s="188"/>
      <c r="W23" s="297"/>
      <c r="X23" s="295"/>
      <c r="Y23" s="295"/>
      <c r="Z23" s="295"/>
      <c r="AA23" s="295"/>
      <c r="AB23" s="296"/>
    </row>
    <row r="24" spans="1:28" ht="15" customHeight="1" x14ac:dyDescent="0.25">
      <c r="A24" s="174">
        <v>10</v>
      </c>
      <c r="B24" s="365"/>
      <c r="C24" s="365"/>
      <c r="D24" s="365"/>
      <c r="E24" s="365"/>
      <c r="F24" s="365"/>
      <c r="G24" s="294"/>
      <c r="H24" s="182"/>
      <c r="I24" s="183"/>
      <c r="J24" s="184"/>
      <c r="K24" s="184"/>
      <c r="L24" s="184"/>
      <c r="M24" s="184"/>
      <c r="N24" s="184"/>
      <c r="O24" s="185"/>
      <c r="P24" s="186"/>
      <c r="Q24" s="187"/>
      <c r="R24" s="187"/>
      <c r="S24" s="187"/>
      <c r="T24" s="187"/>
      <c r="U24" s="187"/>
      <c r="V24" s="188"/>
      <c r="W24" s="297"/>
      <c r="X24" s="295"/>
      <c r="Y24" s="295"/>
      <c r="Z24" s="295"/>
      <c r="AA24" s="295"/>
      <c r="AB24" s="296"/>
    </row>
    <row r="25" spans="1:28" ht="15" customHeight="1" x14ac:dyDescent="0.25">
      <c r="A25" s="174">
        <v>11</v>
      </c>
      <c r="B25" s="365"/>
      <c r="C25" s="365"/>
      <c r="D25" s="365"/>
      <c r="E25" s="365"/>
      <c r="F25" s="365"/>
      <c r="G25" s="294"/>
      <c r="H25" s="182"/>
      <c r="I25" s="183"/>
      <c r="J25" s="184"/>
      <c r="K25" s="184"/>
      <c r="L25" s="184"/>
      <c r="M25" s="184"/>
      <c r="N25" s="184"/>
      <c r="O25" s="185"/>
      <c r="P25" s="186"/>
      <c r="Q25" s="187"/>
      <c r="R25" s="187"/>
      <c r="S25" s="187"/>
      <c r="T25" s="187"/>
      <c r="U25" s="187"/>
      <c r="V25" s="188"/>
      <c r="W25" s="297"/>
      <c r="X25" s="295"/>
      <c r="Y25" s="295"/>
      <c r="Z25" s="295"/>
      <c r="AA25" s="295"/>
      <c r="AB25" s="296"/>
    </row>
    <row r="26" spans="1:28" ht="15" customHeight="1" x14ac:dyDescent="0.25">
      <c r="A26" s="174">
        <v>12</v>
      </c>
      <c r="B26" s="365"/>
      <c r="C26" s="365"/>
      <c r="D26" s="365"/>
      <c r="E26" s="365"/>
      <c r="F26" s="365"/>
      <c r="G26" s="294"/>
      <c r="H26" s="182"/>
      <c r="I26" s="183"/>
      <c r="J26" s="184"/>
      <c r="K26" s="184"/>
      <c r="L26" s="184"/>
      <c r="M26" s="184"/>
      <c r="N26" s="184"/>
      <c r="O26" s="185"/>
      <c r="P26" s="186"/>
      <c r="Q26" s="187"/>
      <c r="R26" s="187"/>
      <c r="S26" s="187"/>
      <c r="T26" s="187"/>
      <c r="U26" s="187"/>
      <c r="V26" s="188"/>
      <c r="W26" s="297"/>
      <c r="X26" s="295"/>
      <c r="Y26" s="295"/>
      <c r="Z26" s="295"/>
      <c r="AA26" s="295"/>
      <c r="AB26" s="296"/>
    </row>
    <row r="27" spans="1:28" ht="15" customHeight="1" x14ac:dyDescent="0.25">
      <c r="A27" s="174">
        <v>13</v>
      </c>
      <c r="B27" s="365"/>
      <c r="C27" s="365"/>
      <c r="D27" s="365"/>
      <c r="E27" s="365"/>
      <c r="F27" s="365"/>
      <c r="G27" s="294"/>
      <c r="H27" s="182"/>
      <c r="I27" s="183"/>
      <c r="J27" s="184"/>
      <c r="K27" s="184"/>
      <c r="L27" s="184"/>
      <c r="M27" s="184"/>
      <c r="N27" s="184"/>
      <c r="O27" s="185"/>
      <c r="P27" s="186"/>
      <c r="Q27" s="187"/>
      <c r="R27" s="187"/>
      <c r="S27" s="187"/>
      <c r="T27" s="187"/>
      <c r="U27" s="187"/>
      <c r="V27" s="188"/>
      <c r="W27" s="297"/>
      <c r="X27" s="295"/>
      <c r="Y27" s="295"/>
      <c r="Z27" s="295"/>
      <c r="AA27" s="295"/>
      <c r="AB27" s="296"/>
    </row>
    <row r="28" spans="1:28" ht="15" customHeight="1" x14ac:dyDescent="0.25">
      <c r="A28" s="174">
        <v>14</v>
      </c>
      <c r="B28" s="365"/>
      <c r="C28" s="365"/>
      <c r="D28" s="365"/>
      <c r="E28" s="365"/>
      <c r="F28" s="365"/>
      <c r="G28" s="294"/>
      <c r="H28" s="182"/>
      <c r="I28" s="183"/>
      <c r="J28" s="184"/>
      <c r="K28" s="184"/>
      <c r="L28" s="184"/>
      <c r="M28" s="184"/>
      <c r="N28" s="184"/>
      <c r="O28" s="185"/>
      <c r="P28" s="186"/>
      <c r="Q28" s="187"/>
      <c r="R28" s="187"/>
      <c r="S28" s="187"/>
      <c r="T28" s="187"/>
      <c r="U28" s="187"/>
      <c r="V28" s="188"/>
      <c r="W28" s="297"/>
      <c r="X28" s="295"/>
      <c r="Y28" s="295"/>
      <c r="Z28" s="295"/>
      <c r="AA28" s="295"/>
      <c r="AB28" s="296"/>
    </row>
    <row r="29" spans="1:28" ht="15" customHeight="1" x14ac:dyDescent="0.25">
      <c r="A29" s="174">
        <v>15</v>
      </c>
      <c r="B29" s="365"/>
      <c r="C29" s="365"/>
      <c r="D29" s="365"/>
      <c r="E29" s="365"/>
      <c r="F29" s="365"/>
      <c r="G29" s="294"/>
      <c r="H29" s="182"/>
      <c r="I29" s="183"/>
      <c r="J29" s="184"/>
      <c r="K29" s="184"/>
      <c r="L29" s="184"/>
      <c r="M29" s="184"/>
      <c r="N29" s="184"/>
      <c r="O29" s="185"/>
      <c r="P29" s="186"/>
      <c r="Q29" s="187"/>
      <c r="R29" s="187"/>
      <c r="S29" s="187"/>
      <c r="T29" s="187"/>
      <c r="U29" s="187"/>
      <c r="V29" s="188"/>
      <c r="W29" s="297"/>
      <c r="X29" s="295"/>
      <c r="Y29" s="295"/>
      <c r="Z29" s="295"/>
      <c r="AA29" s="295"/>
      <c r="AB29" s="296"/>
    </row>
    <row r="30" spans="1:28" ht="15" customHeight="1" x14ac:dyDescent="0.25">
      <c r="A30" s="174">
        <v>16</v>
      </c>
      <c r="B30" s="365"/>
      <c r="C30" s="365"/>
      <c r="D30" s="365"/>
      <c r="E30" s="365"/>
      <c r="F30" s="365"/>
      <c r="G30" s="294"/>
      <c r="H30" s="182"/>
      <c r="I30" s="183"/>
      <c r="J30" s="184"/>
      <c r="K30" s="184"/>
      <c r="L30" s="184"/>
      <c r="M30" s="184"/>
      <c r="N30" s="184"/>
      <c r="O30" s="185"/>
      <c r="P30" s="186"/>
      <c r="Q30" s="187"/>
      <c r="R30" s="187"/>
      <c r="S30" s="187"/>
      <c r="T30" s="187"/>
      <c r="U30" s="187"/>
      <c r="V30" s="188"/>
      <c r="W30" s="297"/>
      <c r="X30" s="295"/>
      <c r="Y30" s="295"/>
      <c r="Z30" s="295"/>
      <c r="AA30" s="295"/>
      <c r="AB30" s="296"/>
    </row>
    <row r="31" spans="1:28" ht="15" customHeight="1" x14ac:dyDescent="0.25">
      <c r="A31" s="174">
        <v>17</v>
      </c>
      <c r="B31" s="365"/>
      <c r="C31" s="365"/>
      <c r="D31" s="365"/>
      <c r="E31" s="365"/>
      <c r="F31" s="365"/>
      <c r="G31" s="294"/>
      <c r="H31" s="182"/>
      <c r="I31" s="183"/>
      <c r="J31" s="184"/>
      <c r="K31" s="184"/>
      <c r="L31" s="184"/>
      <c r="M31" s="184"/>
      <c r="N31" s="184"/>
      <c r="O31" s="185"/>
      <c r="P31" s="186"/>
      <c r="Q31" s="187"/>
      <c r="R31" s="187"/>
      <c r="S31" s="187"/>
      <c r="T31" s="187"/>
      <c r="U31" s="187"/>
      <c r="V31" s="188"/>
      <c r="W31" s="297"/>
      <c r="X31" s="295"/>
      <c r="Y31" s="295"/>
      <c r="Z31" s="295"/>
      <c r="AA31" s="295"/>
      <c r="AB31" s="296"/>
    </row>
    <row r="32" spans="1:28" ht="15" customHeight="1" x14ac:dyDescent="0.25">
      <c r="A32" s="174">
        <v>18</v>
      </c>
      <c r="B32" s="365"/>
      <c r="C32" s="365"/>
      <c r="D32" s="365"/>
      <c r="E32" s="365"/>
      <c r="F32" s="365"/>
      <c r="G32" s="294"/>
      <c r="H32" s="182"/>
      <c r="I32" s="183"/>
      <c r="J32" s="184"/>
      <c r="K32" s="184"/>
      <c r="L32" s="184"/>
      <c r="M32" s="184"/>
      <c r="N32" s="184"/>
      <c r="O32" s="185"/>
      <c r="P32" s="186"/>
      <c r="Q32" s="187"/>
      <c r="R32" s="187"/>
      <c r="S32" s="187"/>
      <c r="T32" s="187"/>
      <c r="U32" s="187"/>
      <c r="V32" s="188"/>
      <c r="W32" s="297"/>
      <c r="X32" s="295"/>
      <c r="Y32" s="295"/>
      <c r="Z32" s="295"/>
      <c r="AA32" s="295"/>
      <c r="AB32" s="296"/>
    </row>
    <row r="33" spans="1:28" ht="15" customHeight="1" x14ac:dyDescent="0.25">
      <c r="A33" s="174">
        <v>19</v>
      </c>
      <c r="B33" s="365"/>
      <c r="C33" s="365"/>
      <c r="D33" s="365"/>
      <c r="E33" s="365"/>
      <c r="F33" s="365"/>
      <c r="G33" s="294"/>
      <c r="H33" s="182"/>
      <c r="I33" s="183"/>
      <c r="J33" s="184"/>
      <c r="K33" s="184"/>
      <c r="L33" s="184"/>
      <c r="M33" s="184"/>
      <c r="N33" s="184"/>
      <c r="O33" s="185"/>
      <c r="P33" s="186"/>
      <c r="Q33" s="187"/>
      <c r="R33" s="187"/>
      <c r="S33" s="187"/>
      <c r="T33" s="187"/>
      <c r="U33" s="187"/>
      <c r="V33" s="188"/>
      <c r="W33" s="297"/>
      <c r="X33" s="295"/>
      <c r="Y33" s="295"/>
      <c r="Z33" s="295"/>
      <c r="AA33" s="295"/>
      <c r="AB33" s="296"/>
    </row>
    <row r="34" spans="1:28" ht="15" customHeight="1" x14ac:dyDescent="0.25">
      <c r="A34" s="174">
        <v>20</v>
      </c>
      <c r="B34" s="365"/>
      <c r="C34" s="365"/>
      <c r="D34" s="365"/>
      <c r="E34" s="365"/>
      <c r="F34" s="365"/>
      <c r="G34" s="294"/>
      <c r="H34" s="182"/>
      <c r="I34" s="183"/>
      <c r="J34" s="184"/>
      <c r="K34" s="184"/>
      <c r="L34" s="184"/>
      <c r="M34" s="184"/>
      <c r="N34" s="184"/>
      <c r="O34" s="185"/>
      <c r="P34" s="186"/>
      <c r="Q34" s="187"/>
      <c r="R34" s="187"/>
      <c r="S34" s="187"/>
      <c r="T34" s="187"/>
      <c r="U34" s="187"/>
      <c r="V34" s="188"/>
      <c r="W34" s="297"/>
      <c r="X34" s="295"/>
      <c r="Y34" s="295"/>
      <c r="Z34" s="295"/>
      <c r="AA34" s="295"/>
      <c r="AB34" s="296"/>
    </row>
    <row r="35" spans="1:28" ht="15" customHeight="1" x14ac:dyDescent="0.25">
      <c r="A35" s="174">
        <v>21</v>
      </c>
      <c r="B35" s="365"/>
      <c r="C35" s="365"/>
      <c r="D35" s="365"/>
      <c r="E35" s="365"/>
      <c r="F35" s="365"/>
      <c r="G35" s="294"/>
      <c r="H35" s="182"/>
      <c r="I35" s="183"/>
      <c r="J35" s="184"/>
      <c r="K35" s="184"/>
      <c r="L35" s="184"/>
      <c r="M35" s="184"/>
      <c r="N35" s="184"/>
      <c r="O35" s="185"/>
      <c r="P35" s="186"/>
      <c r="Q35" s="187"/>
      <c r="R35" s="187"/>
      <c r="S35" s="187"/>
      <c r="T35" s="187"/>
      <c r="U35" s="187"/>
      <c r="V35" s="188"/>
      <c r="W35" s="297"/>
      <c r="X35" s="295"/>
      <c r="Y35" s="295"/>
      <c r="Z35" s="295"/>
      <c r="AA35" s="295"/>
      <c r="AB35" s="296"/>
    </row>
    <row r="36" spans="1:28" ht="15" customHeight="1" x14ac:dyDescent="0.25">
      <c r="A36" s="174">
        <v>22</v>
      </c>
      <c r="B36" s="365"/>
      <c r="C36" s="365"/>
      <c r="D36" s="365"/>
      <c r="E36" s="365"/>
      <c r="F36" s="365"/>
      <c r="G36" s="294"/>
      <c r="H36" s="182"/>
      <c r="I36" s="183"/>
      <c r="J36" s="184"/>
      <c r="K36" s="184"/>
      <c r="L36" s="184"/>
      <c r="M36" s="184"/>
      <c r="N36" s="184"/>
      <c r="O36" s="185"/>
      <c r="P36" s="186"/>
      <c r="Q36" s="187"/>
      <c r="R36" s="187"/>
      <c r="S36" s="187"/>
      <c r="T36" s="187"/>
      <c r="U36" s="187"/>
      <c r="V36" s="188"/>
      <c r="W36" s="297"/>
      <c r="X36" s="295"/>
      <c r="Y36" s="295"/>
      <c r="Z36" s="295"/>
      <c r="AA36" s="295"/>
      <c r="AB36" s="296"/>
    </row>
    <row r="37" spans="1:28" ht="15" customHeight="1" x14ac:dyDescent="0.25">
      <c r="A37" s="174">
        <v>23</v>
      </c>
      <c r="B37" s="365"/>
      <c r="C37" s="365"/>
      <c r="D37" s="365"/>
      <c r="E37" s="365"/>
      <c r="F37" s="365"/>
      <c r="G37" s="294"/>
      <c r="H37" s="182"/>
      <c r="I37" s="183"/>
      <c r="J37" s="184"/>
      <c r="K37" s="184"/>
      <c r="L37" s="184"/>
      <c r="M37" s="184"/>
      <c r="N37" s="184"/>
      <c r="O37" s="185"/>
      <c r="P37" s="186"/>
      <c r="Q37" s="187"/>
      <c r="R37" s="187"/>
      <c r="S37" s="187"/>
      <c r="T37" s="187"/>
      <c r="U37" s="187"/>
      <c r="V37" s="188"/>
      <c r="W37" s="297"/>
      <c r="X37" s="295"/>
      <c r="Y37" s="295"/>
      <c r="Z37" s="295"/>
      <c r="AA37" s="295"/>
      <c r="AB37" s="296"/>
    </row>
    <row r="38" spans="1:28" ht="15" customHeight="1" x14ac:dyDescent="0.25">
      <c r="A38" s="174">
        <v>24</v>
      </c>
      <c r="B38" s="365"/>
      <c r="C38" s="365"/>
      <c r="D38" s="365"/>
      <c r="E38" s="365"/>
      <c r="F38" s="365"/>
      <c r="G38" s="294"/>
      <c r="H38" s="182"/>
      <c r="I38" s="183"/>
      <c r="J38" s="184"/>
      <c r="K38" s="184"/>
      <c r="L38" s="184"/>
      <c r="M38" s="184"/>
      <c r="N38" s="184"/>
      <c r="O38" s="185"/>
      <c r="P38" s="186"/>
      <c r="Q38" s="187"/>
      <c r="R38" s="187"/>
      <c r="S38" s="187"/>
      <c r="T38" s="187"/>
      <c r="U38" s="187"/>
      <c r="V38" s="188"/>
      <c r="W38" s="297"/>
      <c r="X38" s="295"/>
      <c r="Y38" s="295"/>
      <c r="Z38" s="295"/>
      <c r="AA38" s="295"/>
      <c r="AB38" s="296"/>
    </row>
    <row r="39" spans="1:28" ht="15" customHeight="1" thickBot="1" x14ac:dyDescent="0.3">
      <c r="A39" s="189">
        <v>25</v>
      </c>
      <c r="B39" s="358"/>
      <c r="C39" s="358"/>
      <c r="D39" s="358"/>
      <c r="E39" s="358"/>
      <c r="F39" s="358"/>
      <c r="G39" s="359"/>
      <c r="H39" s="190"/>
      <c r="I39" s="191"/>
      <c r="J39" s="192"/>
      <c r="K39" s="192"/>
      <c r="L39" s="192"/>
      <c r="M39" s="192"/>
      <c r="N39" s="192"/>
      <c r="O39" s="193"/>
      <c r="P39" s="194"/>
      <c r="Q39" s="195"/>
      <c r="R39" s="195"/>
      <c r="S39" s="195"/>
      <c r="T39" s="195"/>
      <c r="U39" s="195"/>
      <c r="V39" s="196"/>
      <c r="W39" s="351"/>
      <c r="X39" s="352"/>
      <c r="Y39" s="352"/>
      <c r="Z39" s="352"/>
      <c r="AA39" s="352"/>
      <c r="AB39" s="357"/>
    </row>
    <row r="40" spans="1:28" ht="15" customHeight="1" thickBot="1" x14ac:dyDescent="0.3">
      <c r="A40" s="360" t="s">
        <v>11</v>
      </c>
      <c r="B40" s="361"/>
      <c r="C40" s="361"/>
      <c r="D40" s="361"/>
      <c r="E40" s="361"/>
      <c r="F40" s="361"/>
      <c r="G40" s="361"/>
      <c r="H40" s="362"/>
      <c r="I40" s="168">
        <f>COUNTA(I15:I39)</f>
        <v>0</v>
      </c>
      <c r="J40" s="321">
        <f>COUNTA(J15:K39)/2</f>
        <v>0</v>
      </c>
      <c r="K40" s="335"/>
      <c r="L40" s="169">
        <f>COUNTA(L15:L39)</f>
        <v>0</v>
      </c>
      <c r="M40" s="169">
        <f t="shared" ref="M40:V40" si="0">COUNTA(M15:M39)</f>
        <v>0</v>
      </c>
      <c r="N40" s="169">
        <f t="shared" si="0"/>
        <v>0</v>
      </c>
      <c r="O40" s="197">
        <f t="shared" si="0"/>
        <v>0</v>
      </c>
      <c r="P40" s="171">
        <f t="shared" si="0"/>
        <v>0</v>
      </c>
      <c r="Q40" s="172">
        <f t="shared" si="0"/>
        <v>0</v>
      </c>
      <c r="R40" s="172">
        <f t="shared" si="0"/>
        <v>0</v>
      </c>
      <c r="S40" s="172">
        <f t="shared" si="0"/>
        <v>0</v>
      </c>
      <c r="T40" s="172">
        <f t="shared" si="0"/>
        <v>0</v>
      </c>
      <c r="U40" s="172">
        <f t="shared" si="0"/>
        <v>0</v>
      </c>
      <c r="V40" s="173">
        <f t="shared" si="0"/>
        <v>0</v>
      </c>
      <c r="W40" s="298"/>
      <c r="X40" s="299"/>
      <c r="Y40" s="299"/>
      <c r="Z40" s="299"/>
      <c r="AA40" s="299"/>
      <c r="AB40" s="299"/>
    </row>
    <row r="41" spans="1:28" ht="15" customHeight="1" thickBot="1" x14ac:dyDescent="0.3">
      <c r="A41" s="164"/>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row>
    <row r="42" spans="1:28" ht="15" customHeight="1" x14ac:dyDescent="0.25">
      <c r="A42" s="288" t="s">
        <v>79</v>
      </c>
      <c r="B42" s="289"/>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90"/>
    </row>
    <row r="43" spans="1:28" ht="15" customHeight="1" thickBot="1" x14ac:dyDescent="0.3">
      <c r="A43" s="291"/>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3"/>
    </row>
    <row r="44" spans="1:28" ht="15" customHeight="1" thickBot="1" x14ac:dyDescent="0.3">
      <c r="A44" s="164"/>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row>
    <row r="45" spans="1:28" ht="15" customHeight="1" thickBot="1" x14ac:dyDescent="0.3">
      <c r="A45" s="371" t="s">
        <v>28</v>
      </c>
      <c r="B45" s="372"/>
      <c r="C45" s="372"/>
      <c r="D45" s="372"/>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3"/>
    </row>
    <row r="46" spans="1:28" ht="15" customHeight="1" thickBot="1" x14ac:dyDescent="0.3">
      <c r="A46" s="300" t="s">
        <v>36</v>
      </c>
      <c r="B46" s="301"/>
      <c r="C46" s="301"/>
      <c r="D46" s="301"/>
      <c r="E46" s="301"/>
      <c r="F46" s="301"/>
      <c r="G46" s="301"/>
      <c r="H46" s="301"/>
      <c r="I46" s="301"/>
      <c r="J46" s="301"/>
      <c r="K46" s="301"/>
      <c r="L46" s="301"/>
      <c r="M46" s="302"/>
      <c r="N46" s="164"/>
      <c r="O46" s="368" t="s">
        <v>29</v>
      </c>
      <c r="P46" s="369"/>
      <c r="Q46" s="369"/>
      <c r="R46" s="369"/>
      <c r="S46" s="369"/>
      <c r="T46" s="369"/>
      <c r="U46" s="370"/>
      <c r="V46" s="300" t="s">
        <v>30</v>
      </c>
      <c r="W46" s="301"/>
      <c r="X46" s="301"/>
      <c r="Y46" s="301"/>
      <c r="Z46" s="301"/>
      <c r="AA46" s="301"/>
      <c r="AB46" s="302"/>
    </row>
    <row r="47" spans="1:28" ht="15" customHeight="1" thickBot="1" x14ac:dyDescent="0.3">
      <c r="A47" s="168" t="s">
        <v>31</v>
      </c>
      <c r="B47" s="321" t="s">
        <v>32</v>
      </c>
      <c r="C47" s="301"/>
      <c r="D47" s="301"/>
      <c r="E47" s="301"/>
      <c r="F47" s="335"/>
      <c r="G47" s="198" t="s">
        <v>33</v>
      </c>
      <c r="H47" s="300" t="s">
        <v>34</v>
      </c>
      <c r="I47" s="301"/>
      <c r="J47" s="301"/>
      <c r="K47" s="301"/>
      <c r="L47" s="335"/>
      <c r="M47" s="199" t="s">
        <v>33</v>
      </c>
      <c r="N47" s="164"/>
      <c r="O47" s="368" t="s">
        <v>35</v>
      </c>
      <c r="P47" s="369"/>
      <c r="Q47" s="369"/>
      <c r="R47" s="369"/>
      <c r="S47" s="369"/>
      <c r="T47" s="322"/>
      <c r="U47" s="200" t="s">
        <v>33</v>
      </c>
      <c r="V47" s="300" t="s">
        <v>35</v>
      </c>
      <c r="W47" s="301"/>
      <c r="X47" s="301"/>
      <c r="Y47" s="301"/>
      <c r="Z47" s="301"/>
      <c r="AA47" s="335"/>
      <c r="AB47" s="199" t="s">
        <v>33</v>
      </c>
    </row>
    <row r="48" spans="1:28" ht="15" customHeight="1" x14ac:dyDescent="0.25">
      <c r="A48" s="201">
        <v>1</v>
      </c>
      <c r="B48" s="336"/>
      <c r="C48" s="333"/>
      <c r="D48" s="333"/>
      <c r="E48" s="333"/>
      <c r="F48" s="354"/>
      <c r="G48" s="202"/>
      <c r="H48" s="332"/>
      <c r="I48" s="333"/>
      <c r="J48" s="333"/>
      <c r="K48" s="333"/>
      <c r="L48" s="354"/>
      <c r="M48" s="203"/>
      <c r="N48" s="164"/>
      <c r="O48" s="204">
        <v>1</v>
      </c>
      <c r="P48" s="355"/>
      <c r="Q48" s="355"/>
      <c r="R48" s="355"/>
      <c r="S48" s="355"/>
      <c r="T48" s="356"/>
      <c r="U48" s="205"/>
      <c r="V48" s="201">
        <v>1</v>
      </c>
      <c r="W48" s="333"/>
      <c r="X48" s="333"/>
      <c r="Y48" s="333"/>
      <c r="Z48" s="333"/>
      <c r="AA48" s="354"/>
      <c r="AB48" s="203"/>
    </row>
    <row r="49" spans="1:28" ht="15" customHeight="1" x14ac:dyDescent="0.25">
      <c r="A49" s="206">
        <v>2</v>
      </c>
      <c r="B49" s="294"/>
      <c r="C49" s="295"/>
      <c r="D49" s="295"/>
      <c r="E49" s="295"/>
      <c r="F49" s="337"/>
      <c r="G49" s="207"/>
      <c r="H49" s="297"/>
      <c r="I49" s="295"/>
      <c r="J49" s="295"/>
      <c r="K49" s="295"/>
      <c r="L49" s="337"/>
      <c r="M49" s="185"/>
      <c r="N49" s="164"/>
      <c r="O49" s="208">
        <v>2</v>
      </c>
      <c r="P49" s="338"/>
      <c r="Q49" s="338"/>
      <c r="R49" s="338"/>
      <c r="S49" s="338"/>
      <c r="T49" s="339"/>
      <c r="U49" s="188"/>
      <c r="V49" s="206">
        <v>2</v>
      </c>
      <c r="W49" s="295"/>
      <c r="X49" s="295"/>
      <c r="Y49" s="295"/>
      <c r="Z49" s="295"/>
      <c r="AA49" s="337"/>
      <c r="AB49" s="185"/>
    </row>
    <row r="50" spans="1:28" ht="15" customHeight="1" x14ac:dyDescent="0.25">
      <c r="A50" s="206">
        <v>3</v>
      </c>
      <c r="B50" s="294"/>
      <c r="C50" s="295"/>
      <c r="D50" s="295"/>
      <c r="E50" s="295"/>
      <c r="F50" s="337"/>
      <c r="G50" s="207"/>
      <c r="H50" s="297"/>
      <c r="I50" s="295"/>
      <c r="J50" s="295"/>
      <c r="K50" s="295"/>
      <c r="L50" s="337"/>
      <c r="M50" s="185"/>
      <c r="N50" s="164"/>
      <c r="O50" s="208">
        <v>3</v>
      </c>
      <c r="P50" s="338"/>
      <c r="Q50" s="338"/>
      <c r="R50" s="338"/>
      <c r="S50" s="338"/>
      <c r="T50" s="339"/>
      <c r="U50" s="188"/>
      <c r="V50" s="206">
        <v>3</v>
      </c>
      <c r="W50" s="295"/>
      <c r="X50" s="295"/>
      <c r="Y50" s="295"/>
      <c r="Z50" s="295"/>
      <c r="AA50" s="337"/>
      <c r="AB50" s="185"/>
    </row>
    <row r="51" spans="1:28" ht="15" customHeight="1" x14ac:dyDescent="0.25">
      <c r="A51" s="206">
        <v>4</v>
      </c>
      <c r="B51" s="294"/>
      <c r="C51" s="295"/>
      <c r="D51" s="295"/>
      <c r="E51" s="295"/>
      <c r="F51" s="337"/>
      <c r="G51" s="207"/>
      <c r="H51" s="297"/>
      <c r="I51" s="295"/>
      <c r="J51" s="295"/>
      <c r="K51" s="295"/>
      <c r="L51" s="337"/>
      <c r="M51" s="185"/>
      <c r="N51" s="164"/>
      <c r="O51" s="208">
        <v>4</v>
      </c>
      <c r="P51" s="338"/>
      <c r="Q51" s="338"/>
      <c r="R51" s="338"/>
      <c r="S51" s="338"/>
      <c r="T51" s="339"/>
      <c r="U51" s="188"/>
      <c r="V51" s="206">
        <v>4</v>
      </c>
      <c r="W51" s="295"/>
      <c r="X51" s="295"/>
      <c r="Y51" s="295"/>
      <c r="Z51" s="295"/>
      <c r="AA51" s="337"/>
      <c r="AB51" s="185"/>
    </row>
    <row r="52" spans="1:28" ht="15" customHeight="1" x14ac:dyDescent="0.25">
      <c r="A52" s="206">
        <v>5</v>
      </c>
      <c r="B52" s="294"/>
      <c r="C52" s="295"/>
      <c r="D52" s="295"/>
      <c r="E52" s="295"/>
      <c r="F52" s="337"/>
      <c r="G52" s="207"/>
      <c r="H52" s="297"/>
      <c r="I52" s="295"/>
      <c r="J52" s="295"/>
      <c r="K52" s="295"/>
      <c r="L52" s="337"/>
      <c r="M52" s="185"/>
      <c r="N52" s="164"/>
      <c r="O52" s="208">
        <v>5</v>
      </c>
      <c r="P52" s="338"/>
      <c r="Q52" s="338"/>
      <c r="R52" s="338"/>
      <c r="S52" s="338"/>
      <c r="T52" s="339"/>
      <c r="U52" s="188"/>
      <c r="V52" s="206">
        <v>5</v>
      </c>
      <c r="W52" s="295"/>
      <c r="X52" s="295"/>
      <c r="Y52" s="295"/>
      <c r="Z52" s="295"/>
      <c r="AA52" s="337"/>
      <c r="AB52" s="185"/>
    </row>
    <row r="53" spans="1:28" ht="15" customHeight="1" x14ac:dyDescent="0.25">
      <c r="A53" s="206">
        <v>6</v>
      </c>
      <c r="B53" s="294"/>
      <c r="C53" s="295"/>
      <c r="D53" s="295"/>
      <c r="E53" s="295"/>
      <c r="F53" s="337"/>
      <c r="G53" s="207"/>
      <c r="H53" s="297"/>
      <c r="I53" s="295"/>
      <c r="J53" s="295"/>
      <c r="K53" s="295"/>
      <c r="L53" s="337"/>
      <c r="M53" s="185"/>
      <c r="N53" s="164"/>
      <c r="O53" s="208">
        <v>6</v>
      </c>
      <c r="P53" s="338"/>
      <c r="Q53" s="338"/>
      <c r="R53" s="338"/>
      <c r="S53" s="338"/>
      <c r="T53" s="339"/>
      <c r="U53" s="188"/>
      <c r="V53" s="206">
        <v>6</v>
      </c>
      <c r="W53" s="295"/>
      <c r="X53" s="295"/>
      <c r="Y53" s="295"/>
      <c r="Z53" s="295"/>
      <c r="AA53" s="337"/>
      <c r="AB53" s="185"/>
    </row>
    <row r="54" spans="1:28" ht="15" customHeight="1" x14ac:dyDescent="0.25">
      <c r="A54" s="206">
        <v>7</v>
      </c>
      <c r="B54" s="294"/>
      <c r="C54" s="295"/>
      <c r="D54" s="295"/>
      <c r="E54" s="295"/>
      <c r="F54" s="337"/>
      <c r="G54" s="207"/>
      <c r="H54" s="297"/>
      <c r="I54" s="295"/>
      <c r="J54" s="295"/>
      <c r="K54" s="295"/>
      <c r="L54" s="337"/>
      <c r="M54" s="185"/>
      <c r="N54" s="164"/>
      <c r="O54" s="208">
        <v>7</v>
      </c>
      <c r="P54" s="338"/>
      <c r="Q54" s="338"/>
      <c r="R54" s="338"/>
      <c r="S54" s="338"/>
      <c r="T54" s="339"/>
      <c r="U54" s="188"/>
      <c r="V54" s="206">
        <v>7</v>
      </c>
      <c r="W54" s="295"/>
      <c r="X54" s="295"/>
      <c r="Y54" s="295"/>
      <c r="Z54" s="295"/>
      <c r="AA54" s="337"/>
      <c r="AB54" s="185"/>
    </row>
    <row r="55" spans="1:28" ht="15" customHeight="1" x14ac:dyDescent="0.25">
      <c r="A55" s="206">
        <v>8</v>
      </c>
      <c r="B55" s="294"/>
      <c r="C55" s="295"/>
      <c r="D55" s="295"/>
      <c r="E55" s="295"/>
      <c r="F55" s="337"/>
      <c r="G55" s="207"/>
      <c r="H55" s="297"/>
      <c r="I55" s="295"/>
      <c r="J55" s="295"/>
      <c r="K55" s="295"/>
      <c r="L55" s="337"/>
      <c r="M55" s="185"/>
      <c r="N55" s="164"/>
      <c r="O55" s="208">
        <v>8</v>
      </c>
      <c r="P55" s="338"/>
      <c r="Q55" s="338"/>
      <c r="R55" s="338"/>
      <c r="S55" s="338"/>
      <c r="T55" s="339"/>
      <c r="U55" s="188"/>
      <c r="V55" s="206">
        <v>8</v>
      </c>
      <c r="W55" s="295"/>
      <c r="X55" s="295"/>
      <c r="Y55" s="295"/>
      <c r="Z55" s="295"/>
      <c r="AA55" s="337"/>
      <c r="AB55" s="185"/>
    </row>
    <row r="56" spans="1:28" ht="15" customHeight="1" x14ac:dyDescent="0.25">
      <c r="A56" s="206">
        <v>9</v>
      </c>
      <c r="B56" s="294"/>
      <c r="C56" s="295"/>
      <c r="D56" s="295"/>
      <c r="E56" s="295"/>
      <c r="F56" s="337"/>
      <c r="G56" s="207"/>
      <c r="H56" s="297"/>
      <c r="I56" s="295"/>
      <c r="J56" s="295"/>
      <c r="K56" s="295"/>
      <c r="L56" s="337"/>
      <c r="M56" s="185"/>
      <c r="N56" s="164"/>
      <c r="O56" s="208">
        <v>9</v>
      </c>
      <c r="P56" s="338"/>
      <c r="Q56" s="338"/>
      <c r="R56" s="338"/>
      <c r="S56" s="338"/>
      <c r="T56" s="339"/>
      <c r="U56" s="188"/>
      <c r="V56" s="206">
        <v>9</v>
      </c>
      <c r="W56" s="295"/>
      <c r="X56" s="295"/>
      <c r="Y56" s="295"/>
      <c r="Z56" s="295"/>
      <c r="AA56" s="337"/>
      <c r="AB56" s="185"/>
    </row>
    <row r="57" spans="1:28" ht="15" customHeight="1" x14ac:dyDescent="0.25">
      <c r="A57" s="206">
        <v>10</v>
      </c>
      <c r="B57" s="294"/>
      <c r="C57" s="295"/>
      <c r="D57" s="295"/>
      <c r="E57" s="295"/>
      <c r="F57" s="337"/>
      <c r="G57" s="207"/>
      <c r="H57" s="297"/>
      <c r="I57" s="295"/>
      <c r="J57" s="295"/>
      <c r="K57" s="295"/>
      <c r="L57" s="337"/>
      <c r="M57" s="185"/>
      <c r="N57" s="164"/>
      <c r="O57" s="208">
        <v>10</v>
      </c>
      <c r="P57" s="338"/>
      <c r="Q57" s="338"/>
      <c r="R57" s="338"/>
      <c r="S57" s="338"/>
      <c r="T57" s="339"/>
      <c r="U57" s="188"/>
      <c r="V57" s="206">
        <v>10</v>
      </c>
      <c r="W57" s="295"/>
      <c r="X57" s="295"/>
      <c r="Y57" s="295"/>
      <c r="Z57" s="295"/>
      <c r="AA57" s="337"/>
      <c r="AB57" s="185"/>
    </row>
    <row r="58" spans="1:28" ht="15" customHeight="1" x14ac:dyDescent="0.25">
      <c r="A58" s="206">
        <v>11</v>
      </c>
      <c r="B58" s="294"/>
      <c r="C58" s="295"/>
      <c r="D58" s="295"/>
      <c r="E58" s="295"/>
      <c r="F58" s="337"/>
      <c r="G58" s="207"/>
      <c r="H58" s="297"/>
      <c r="I58" s="295"/>
      <c r="J58" s="295"/>
      <c r="K58" s="295"/>
      <c r="L58" s="337"/>
      <c r="M58" s="185"/>
      <c r="N58" s="164"/>
      <c r="O58" s="208">
        <v>11</v>
      </c>
      <c r="P58" s="338"/>
      <c r="Q58" s="338"/>
      <c r="R58" s="338"/>
      <c r="S58" s="338"/>
      <c r="T58" s="339"/>
      <c r="U58" s="188"/>
      <c r="V58" s="206">
        <v>11</v>
      </c>
      <c r="W58" s="295"/>
      <c r="X58" s="295"/>
      <c r="Y58" s="295"/>
      <c r="Z58" s="295"/>
      <c r="AA58" s="337"/>
      <c r="AB58" s="185"/>
    </row>
    <row r="59" spans="1:28" ht="15" customHeight="1" x14ac:dyDescent="0.25">
      <c r="A59" s="206">
        <v>12</v>
      </c>
      <c r="B59" s="294"/>
      <c r="C59" s="295"/>
      <c r="D59" s="295"/>
      <c r="E59" s="295"/>
      <c r="F59" s="337"/>
      <c r="G59" s="207"/>
      <c r="H59" s="297"/>
      <c r="I59" s="295"/>
      <c r="J59" s="295"/>
      <c r="K59" s="295"/>
      <c r="L59" s="337"/>
      <c r="M59" s="185"/>
      <c r="N59" s="164"/>
      <c r="O59" s="208">
        <v>12</v>
      </c>
      <c r="P59" s="338"/>
      <c r="Q59" s="338"/>
      <c r="R59" s="338"/>
      <c r="S59" s="338"/>
      <c r="T59" s="339"/>
      <c r="U59" s="188"/>
      <c r="V59" s="206">
        <v>12</v>
      </c>
      <c r="W59" s="295"/>
      <c r="X59" s="295"/>
      <c r="Y59" s="295"/>
      <c r="Z59" s="295"/>
      <c r="AA59" s="337"/>
      <c r="AB59" s="185"/>
    </row>
    <row r="60" spans="1:28" ht="15" customHeight="1" x14ac:dyDescent="0.25">
      <c r="A60" s="206">
        <v>13</v>
      </c>
      <c r="B60" s="294"/>
      <c r="C60" s="295"/>
      <c r="D60" s="295"/>
      <c r="E60" s="295"/>
      <c r="F60" s="337"/>
      <c r="G60" s="207"/>
      <c r="H60" s="297"/>
      <c r="I60" s="295"/>
      <c r="J60" s="295"/>
      <c r="K60" s="295"/>
      <c r="L60" s="337"/>
      <c r="M60" s="185"/>
      <c r="N60" s="164"/>
      <c r="O60" s="208">
        <v>13</v>
      </c>
      <c r="P60" s="338"/>
      <c r="Q60" s="338"/>
      <c r="R60" s="338"/>
      <c r="S60" s="338"/>
      <c r="T60" s="339"/>
      <c r="U60" s="188"/>
      <c r="V60" s="206">
        <v>13</v>
      </c>
      <c r="W60" s="295"/>
      <c r="X60" s="295"/>
      <c r="Y60" s="295"/>
      <c r="Z60" s="295"/>
      <c r="AA60" s="337"/>
      <c r="AB60" s="185"/>
    </row>
    <row r="61" spans="1:28" ht="15" customHeight="1" x14ac:dyDescent="0.25">
      <c r="A61" s="206">
        <v>14</v>
      </c>
      <c r="B61" s="294"/>
      <c r="C61" s="295"/>
      <c r="D61" s="295"/>
      <c r="E61" s="295"/>
      <c r="F61" s="337"/>
      <c r="G61" s="207"/>
      <c r="H61" s="297"/>
      <c r="I61" s="295"/>
      <c r="J61" s="295"/>
      <c r="K61" s="295"/>
      <c r="L61" s="337"/>
      <c r="M61" s="185"/>
      <c r="N61" s="164"/>
      <c r="O61" s="208">
        <v>14</v>
      </c>
      <c r="P61" s="338"/>
      <c r="Q61" s="338"/>
      <c r="R61" s="338"/>
      <c r="S61" s="338"/>
      <c r="T61" s="339"/>
      <c r="U61" s="188"/>
      <c r="V61" s="206">
        <v>14</v>
      </c>
      <c r="W61" s="295"/>
      <c r="X61" s="295"/>
      <c r="Y61" s="295"/>
      <c r="Z61" s="295"/>
      <c r="AA61" s="337"/>
      <c r="AB61" s="185"/>
    </row>
    <row r="62" spans="1:28" ht="15" customHeight="1" thickBot="1" x14ac:dyDescent="0.3">
      <c r="A62" s="209">
        <v>15</v>
      </c>
      <c r="B62" s="294"/>
      <c r="C62" s="295"/>
      <c r="D62" s="295"/>
      <c r="E62" s="295"/>
      <c r="F62" s="337"/>
      <c r="G62" s="207"/>
      <c r="H62" s="351"/>
      <c r="I62" s="352"/>
      <c r="J62" s="352"/>
      <c r="K62" s="352"/>
      <c r="L62" s="353"/>
      <c r="M62" s="193"/>
      <c r="N62" s="164"/>
      <c r="O62" s="210">
        <v>15</v>
      </c>
      <c r="P62" s="338"/>
      <c r="Q62" s="338"/>
      <c r="R62" s="338"/>
      <c r="S62" s="338"/>
      <c r="T62" s="339"/>
      <c r="U62" s="188"/>
      <c r="V62" s="211">
        <v>15</v>
      </c>
      <c r="W62" s="340"/>
      <c r="X62" s="340"/>
      <c r="Y62" s="340"/>
      <c r="Z62" s="340"/>
      <c r="AA62" s="341"/>
      <c r="AB62" s="185"/>
    </row>
    <row r="63" spans="1:28" ht="15" customHeight="1" thickBot="1" x14ac:dyDescent="0.3">
      <c r="A63" s="312" t="s">
        <v>37</v>
      </c>
      <c r="B63" s="313"/>
      <c r="C63" s="313"/>
      <c r="D63" s="313"/>
      <c r="E63" s="313"/>
      <c r="F63" s="313"/>
      <c r="G63" s="313"/>
      <c r="H63" s="313"/>
      <c r="I63" s="313"/>
      <c r="J63" s="313"/>
      <c r="K63" s="313"/>
      <c r="L63" s="313"/>
      <c r="M63" s="212">
        <f>(COUNTA(B48:F62)+COUNTA(H48:L62))/2</f>
        <v>0</v>
      </c>
      <c r="N63" s="164"/>
      <c r="O63" s="368" t="s">
        <v>38</v>
      </c>
      <c r="P63" s="369"/>
      <c r="Q63" s="369"/>
      <c r="R63" s="369"/>
      <c r="S63" s="369"/>
      <c r="T63" s="369"/>
      <c r="U63" s="173">
        <f>COUNTA(P48:T62)</f>
        <v>0</v>
      </c>
      <c r="V63" s="301" t="s">
        <v>39</v>
      </c>
      <c r="W63" s="301"/>
      <c r="X63" s="301"/>
      <c r="Y63" s="301"/>
      <c r="Z63" s="301"/>
      <c r="AA63" s="301"/>
      <c r="AB63" s="212">
        <f>COUNTA(W48:AA62)</f>
        <v>0</v>
      </c>
    </row>
    <row r="64" spans="1:28" ht="15" customHeight="1" thickBot="1" x14ac:dyDescent="0.3">
      <c r="A64" s="164"/>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row>
    <row r="65" spans="1:28" ht="15" customHeight="1" x14ac:dyDescent="0.25">
      <c r="A65" s="342" t="s">
        <v>81</v>
      </c>
      <c r="B65" s="343"/>
      <c r="C65" s="343"/>
      <c r="D65" s="343"/>
      <c r="E65" s="343"/>
      <c r="F65" s="343"/>
      <c r="G65" s="343"/>
      <c r="H65" s="343"/>
      <c r="I65" s="343"/>
      <c r="J65" s="343"/>
      <c r="K65" s="343"/>
      <c r="L65" s="343"/>
      <c r="M65" s="343"/>
      <c r="N65" s="343"/>
      <c r="O65" s="343"/>
      <c r="P65" s="343"/>
      <c r="Q65" s="343"/>
      <c r="R65" s="343"/>
      <c r="S65" s="343"/>
      <c r="T65" s="343"/>
      <c r="U65" s="343"/>
      <c r="V65" s="343"/>
      <c r="W65" s="343"/>
      <c r="X65" s="343"/>
      <c r="Y65" s="343"/>
      <c r="Z65" s="343"/>
      <c r="AA65" s="343"/>
      <c r="AB65" s="344"/>
    </row>
    <row r="66" spans="1:28" ht="15" customHeight="1" x14ac:dyDescent="0.25">
      <c r="A66" s="345"/>
      <c r="B66" s="346"/>
      <c r="C66" s="346"/>
      <c r="D66" s="346"/>
      <c r="E66" s="346"/>
      <c r="F66" s="346"/>
      <c r="G66" s="346"/>
      <c r="H66" s="346"/>
      <c r="I66" s="346"/>
      <c r="J66" s="346"/>
      <c r="K66" s="346"/>
      <c r="L66" s="346"/>
      <c r="M66" s="346"/>
      <c r="N66" s="346"/>
      <c r="O66" s="346"/>
      <c r="P66" s="346"/>
      <c r="Q66" s="346"/>
      <c r="R66" s="346"/>
      <c r="S66" s="346"/>
      <c r="T66" s="346"/>
      <c r="U66" s="346"/>
      <c r="V66" s="346"/>
      <c r="W66" s="346"/>
      <c r="X66" s="346"/>
      <c r="Y66" s="346"/>
      <c r="Z66" s="346"/>
      <c r="AA66" s="346"/>
      <c r="AB66" s="347"/>
    </row>
    <row r="67" spans="1:28" ht="15" customHeight="1" thickBot="1" x14ac:dyDescent="0.3">
      <c r="A67" s="348"/>
      <c r="B67" s="349"/>
      <c r="C67" s="349"/>
      <c r="D67" s="349"/>
      <c r="E67" s="349"/>
      <c r="F67" s="349"/>
      <c r="G67" s="349"/>
      <c r="H67" s="349"/>
      <c r="I67" s="349"/>
      <c r="J67" s="349"/>
      <c r="K67" s="349"/>
      <c r="L67" s="349"/>
      <c r="M67" s="349"/>
      <c r="N67" s="349"/>
      <c r="O67" s="349"/>
      <c r="P67" s="349"/>
      <c r="Q67" s="349"/>
      <c r="R67" s="349"/>
      <c r="S67" s="349"/>
      <c r="T67" s="349"/>
      <c r="U67" s="349"/>
      <c r="V67" s="349"/>
      <c r="W67" s="349"/>
      <c r="X67" s="349"/>
      <c r="Y67" s="349"/>
      <c r="Z67" s="349"/>
      <c r="AA67" s="349"/>
      <c r="AB67" s="350"/>
    </row>
    <row r="68" spans="1:28" ht="15" customHeight="1" thickBot="1" x14ac:dyDescent="0.3">
      <c r="A68" s="164"/>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row>
    <row r="69" spans="1:28" ht="15" customHeight="1" thickBot="1" x14ac:dyDescent="0.3">
      <c r="A69" s="312" t="s">
        <v>45</v>
      </c>
      <c r="B69" s="313"/>
      <c r="C69" s="313"/>
      <c r="D69" s="313"/>
      <c r="E69" s="313"/>
      <c r="F69" s="313"/>
      <c r="G69" s="313"/>
      <c r="H69" s="313"/>
      <c r="I69" s="313"/>
      <c r="J69" s="313"/>
      <c r="K69" s="313"/>
      <c r="L69" s="313"/>
      <c r="M69" s="313"/>
      <c r="N69" s="313"/>
      <c r="O69" s="314"/>
      <c r="P69" s="164"/>
      <c r="Q69" s="312" t="s">
        <v>70</v>
      </c>
      <c r="R69" s="313"/>
      <c r="S69" s="313"/>
      <c r="T69" s="313"/>
      <c r="U69" s="313"/>
      <c r="V69" s="313"/>
      <c r="W69" s="313"/>
      <c r="X69" s="313"/>
      <c r="Y69" s="313"/>
      <c r="Z69" s="313"/>
      <c r="AA69" s="313"/>
      <c r="AB69" s="314"/>
    </row>
    <row r="70" spans="1:28" ht="15" customHeight="1" thickBot="1" x14ac:dyDescent="0.3">
      <c r="A70" s="312" t="s">
        <v>40</v>
      </c>
      <c r="B70" s="313"/>
      <c r="C70" s="313"/>
      <c r="D70" s="313"/>
      <c r="E70" s="313"/>
      <c r="F70" s="321"/>
      <c r="G70" s="171" t="s">
        <v>41</v>
      </c>
      <c r="H70" s="213" t="s">
        <v>42</v>
      </c>
      <c r="I70" s="212" t="s">
        <v>43</v>
      </c>
      <c r="J70" s="335" t="s">
        <v>44</v>
      </c>
      <c r="K70" s="313"/>
      <c r="L70" s="313"/>
      <c r="M70" s="313"/>
      <c r="N70" s="313"/>
      <c r="O70" s="314"/>
      <c r="P70" s="164"/>
      <c r="Q70" s="312" t="s">
        <v>71</v>
      </c>
      <c r="R70" s="313"/>
      <c r="S70" s="313"/>
      <c r="T70" s="313"/>
      <c r="U70" s="313"/>
      <c r="V70" s="314"/>
      <c r="W70" s="322" t="s">
        <v>68</v>
      </c>
      <c r="X70" s="323"/>
      <c r="Y70" s="323"/>
      <c r="Z70" s="313" t="s">
        <v>69</v>
      </c>
      <c r="AA70" s="313"/>
      <c r="AB70" s="314"/>
    </row>
    <row r="71" spans="1:28" ht="15" customHeight="1" x14ac:dyDescent="0.25">
      <c r="A71" s="214">
        <v>1</v>
      </c>
      <c r="B71" s="336"/>
      <c r="C71" s="333"/>
      <c r="D71" s="333"/>
      <c r="E71" s="333"/>
      <c r="F71" s="334"/>
      <c r="G71" s="179"/>
      <c r="H71" s="180"/>
      <c r="I71" s="178"/>
      <c r="J71" s="332"/>
      <c r="K71" s="333"/>
      <c r="L71" s="333"/>
      <c r="M71" s="333"/>
      <c r="N71" s="333"/>
      <c r="O71" s="334"/>
      <c r="P71" s="164"/>
      <c r="Q71" s="315" t="s">
        <v>90</v>
      </c>
      <c r="R71" s="316"/>
      <c r="S71" s="316"/>
      <c r="T71" s="316"/>
      <c r="U71" s="316"/>
      <c r="V71" s="317"/>
      <c r="W71" s="324"/>
      <c r="X71" s="325"/>
      <c r="Y71" s="325"/>
      <c r="Z71" s="328"/>
      <c r="AA71" s="328"/>
      <c r="AB71" s="329"/>
    </row>
    <row r="72" spans="1:28" ht="15" customHeight="1" thickBot="1" x14ac:dyDescent="0.3">
      <c r="A72" s="206">
        <v>2</v>
      </c>
      <c r="B72" s="294"/>
      <c r="C72" s="295"/>
      <c r="D72" s="295"/>
      <c r="E72" s="295"/>
      <c r="F72" s="296"/>
      <c r="G72" s="186"/>
      <c r="H72" s="187"/>
      <c r="I72" s="185"/>
      <c r="J72" s="297"/>
      <c r="K72" s="295"/>
      <c r="L72" s="295"/>
      <c r="M72" s="295"/>
      <c r="N72" s="295"/>
      <c r="O72" s="296"/>
      <c r="P72" s="164"/>
      <c r="Q72" s="318"/>
      <c r="R72" s="319"/>
      <c r="S72" s="319"/>
      <c r="T72" s="319"/>
      <c r="U72" s="319"/>
      <c r="V72" s="320"/>
      <c r="W72" s="326"/>
      <c r="X72" s="327"/>
      <c r="Y72" s="327"/>
      <c r="Z72" s="330"/>
      <c r="AA72" s="330"/>
      <c r="AB72" s="331"/>
    </row>
    <row r="73" spans="1:28" ht="15" customHeight="1" thickBot="1" x14ac:dyDescent="0.3">
      <c r="A73" s="206">
        <v>3</v>
      </c>
      <c r="B73" s="294"/>
      <c r="C73" s="295"/>
      <c r="D73" s="295"/>
      <c r="E73" s="295"/>
      <c r="F73" s="296"/>
      <c r="G73" s="186"/>
      <c r="H73" s="187"/>
      <c r="I73" s="185"/>
      <c r="J73" s="297"/>
      <c r="K73" s="295"/>
      <c r="L73" s="295"/>
      <c r="M73" s="295"/>
      <c r="N73" s="295"/>
      <c r="O73" s="296"/>
      <c r="P73" s="164"/>
      <c r="Q73" s="312" t="s">
        <v>47</v>
      </c>
      <c r="R73" s="313"/>
      <c r="S73" s="313"/>
      <c r="T73" s="313"/>
      <c r="U73" s="313"/>
      <c r="V73" s="313"/>
      <c r="W73" s="313"/>
      <c r="X73" s="313"/>
      <c r="Y73" s="313"/>
      <c r="Z73" s="313"/>
      <c r="AA73" s="313"/>
      <c r="AB73" s="314"/>
    </row>
    <row r="74" spans="1:28" ht="15" customHeight="1" x14ac:dyDescent="0.25">
      <c r="A74" s="206">
        <v>4</v>
      </c>
      <c r="B74" s="294"/>
      <c r="C74" s="295"/>
      <c r="D74" s="295"/>
      <c r="E74" s="295"/>
      <c r="F74" s="296"/>
      <c r="G74" s="186"/>
      <c r="H74" s="187"/>
      <c r="I74" s="185"/>
      <c r="J74" s="297"/>
      <c r="K74" s="295"/>
      <c r="L74" s="295"/>
      <c r="M74" s="295"/>
      <c r="N74" s="295"/>
      <c r="O74" s="296"/>
      <c r="P74" s="164"/>
      <c r="Q74" s="303" t="s">
        <v>48</v>
      </c>
      <c r="R74" s="304"/>
      <c r="S74" s="304"/>
      <c r="T74" s="304"/>
      <c r="U74" s="304"/>
      <c r="V74" s="304"/>
      <c r="W74" s="304"/>
      <c r="X74" s="304"/>
      <c r="Y74" s="304"/>
      <c r="Z74" s="304"/>
      <c r="AA74" s="304"/>
      <c r="AB74" s="305"/>
    </row>
    <row r="75" spans="1:28" ht="15" customHeight="1" x14ac:dyDescent="0.25">
      <c r="A75" s="206">
        <v>5</v>
      </c>
      <c r="B75" s="294"/>
      <c r="C75" s="295"/>
      <c r="D75" s="295"/>
      <c r="E75" s="295"/>
      <c r="F75" s="296"/>
      <c r="G75" s="186"/>
      <c r="H75" s="187"/>
      <c r="I75" s="185"/>
      <c r="J75" s="297"/>
      <c r="K75" s="295"/>
      <c r="L75" s="295"/>
      <c r="M75" s="295"/>
      <c r="N75" s="295"/>
      <c r="O75" s="296"/>
      <c r="P75" s="164"/>
      <c r="Q75" s="306"/>
      <c r="R75" s="307"/>
      <c r="S75" s="307"/>
      <c r="T75" s="307"/>
      <c r="U75" s="307"/>
      <c r="V75" s="307"/>
      <c r="W75" s="307"/>
      <c r="X75" s="307"/>
      <c r="Y75" s="307"/>
      <c r="Z75" s="307"/>
      <c r="AA75" s="307"/>
      <c r="AB75" s="308"/>
    </row>
    <row r="76" spans="1:28" ht="15" customHeight="1" x14ac:dyDescent="0.25">
      <c r="A76" s="206">
        <v>6</v>
      </c>
      <c r="B76" s="294"/>
      <c r="C76" s="295"/>
      <c r="D76" s="295"/>
      <c r="E76" s="295"/>
      <c r="F76" s="296"/>
      <c r="G76" s="186"/>
      <c r="H76" s="187"/>
      <c r="I76" s="185"/>
      <c r="J76" s="297"/>
      <c r="K76" s="295"/>
      <c r="L76" s="295"/>
      <c r="M76" s="295"/>
      <c r="N76" s="295"/>
      <c r="O76" s="296"/>
      <c r="P76" s="164"/>
      <c r="Q76" s="306"/>
      <c r="R76" s="307"/>
      <c r="S76" s="307"/>
      <c r="T76" s="307"/>
      <c r="U76" s="307"/>
      <c r="V76" s="307"/>
      <c r="W76" s="307"/>
      <c r="X76" s="307"/>
      <c r="Y76" s="307"/>
      <c r="Z76" s="307"/>
      <c r="AA76" s="307"/>
      <c r="AB76" s="308"/>
    </row>
    <row r="77" spans="1:28" ht="15" customHeight="1" x14ac:dyDescent="0.25">
      <c r="A77" s="206">
        <v>7</v>
      </c>
      <c r="B77" s="294"/>
      <c r="C77" s="295"/>
      <c r="D77" s="295"/>
      <c r="E77" s="295"/>
      <c r="F77" s="296"/>
      <c r="G77" s="186"/>
      <c r="H77" s="187"/>
      <c r="I77" s="185"/>
      <c r="J77" s="297"/>
      <c r="K77" s="295"/>
      <c r="L77" s="295"/>
      <c r="M77" s="295"/>
      <c r="N77" s="295"/>
      <c r="O77" s="296"/>
      <c r="P77" s="164"/>
      <c r="Q77" s="306"/>
      <c r="R77" s="307"/>
      <c r="S77" s="307"/>
      <c r="T77" s="307"/>
      <c r="U77" s="307"/>
      <c r="V77" s="307"/>
      <c r="W77" s="307"/>
      <c r="X77" s="307"/>
      <c r="Y77" s="307"/>
      <c r="Z77" s="307"/>
      <c r="AA77" s="307"/>
      <c r="AB77" s="308"/>
    </row>
    <row r="78" spans="1:28" ht="15" customHeight="1" x14ac:dyDescent="0.25">
      <c r="A78" s="206">
        <v>8</v>
      </c>
      <c r="B78" s="294"/>
      <c r="C78" s="295"/>
      <c r="D78" s="295"/>
      <c r="E78" s="295"/>
      <c r="F78" s="296"/>
      <c r="G78" s="186"/>
      <c r="H78" s="187"/>
      <c r="I78" s="185"/>
      <c r="J78" s="297"/>
      <c r="K78" s="295"/>
      <c r="L78" s="295"/>
      <c r="M78" s="295"/>
      <c r="N78" s="295"/>
      <c r="O78" s="296"/>
      <c r="P78" s="164"/>
      <c r="Q78" s="306"/>
      <c r="R78" s="307"/>
      <c r="S78" s="307"/>
      <c r="T78" s="307"/>
      <c r="U78" s="307"/>
      <c r="V78" s="307"/>
      <c r="W78" s="307"/>
      <c r="X78" s="307"/>
      <c r="Y78" s="307"/>
      <c r="Z78" s="307"/>
      <c r="AA78" s="307"/>
      <c r="AB78" s="308"/>
    </row>
    <row r="79" spans="1:28" ht="15" customHeight="1" x14ac:dyDescent="0.25">
      <c r="A79" s="206">
        <v>9</v>
      </c>
      <c r="B79" s="294"/>
      <c r="C79" s="295"/>
      <c r="D79" s="295"/>
      <c r="E79" s="295"/>
      <c r="F79" s="296"/>
      <c r="G79" s="186"/>
      <c r="H79" s="187"/>
      <c r="I79" s="185"/>
      <c r="J79" s="297"/>
      <c r="K79" s="295"/>
      <c r="L79" s="295"/>
      <c r="M79" s="295"/>
      <c r="N79" s="295"/>
      <c r="O79" s="296"/>
      <c r="P79" s="164"/>
      <c r="Q79" s="306"/>
      <c r="R79" s="307"/>
      <c r="S79" s="307"/>
      <c r="T79" s="307"/>
      <c r="U79" s="307"/>
      <c r="V79" s="307"/>
      <c r="W79" s="307"/>
      <c r="X79" s="307"/>
      <c r="Y79" s="307"/>
      <c r="Z79" s="307"/>
      <c r="AA79" s="307"/>
      <c r="AB79" s="308"/>
    </row>
    <row r="80" spans="1:28" ht="15" customHeight="1" x14ac:dyDescent="0.25">
      <c r="A80" s="206">
        <v>10</v>
      </c>
      <c r="B80" s="294"/>
      <c r="C80" s="295"/>
      <c r="D80" s="295"/>
      <c r="E80" s="295"/>
      <c r="F80" s="296"/>
      <c r="G80" s="186"/>
      <c r="H80" s="187"/>
      <c r="I80" s="185"/>
      <c r="J80" s="297"/>
      <c r="K80" s="295"/>
      <c r="L80" s="295"/>
      <c r="M80" s="295"/>
      <c r="N80" s="295"/>
      <c r="O80" s="296"/>
      <c r="P80" s="164"/>
      <c r="Q80" s="306"/>
      <c r="R80" s="307"/>
      <c r="S80" s="307"/>
      <c r="T80" s="307"/>
      <c r="U80" s="307"/>
      <c r="V80" s="307"/>
      <c r="W80" s="307"/>
      <c r="X80" s="307"/>
      <c r="Y80" s="307"/>
      <c r="Z80" s="307"/>
      <c r="AA80" s="307"/>
      <c r="AB80" s="308"/>
    </row>
    <row r="81" spans="1:28" ht="15" customHeight="1" x14ac:dyDescent="0.25">
      <c r="A81" s="206">
        <v>11</v>
      </c>
      <c r="B81" s="294"/>
      <c r="C81" s="295"/>
      <c r="D81" s="295"/>
      <c r="E81" s="295"/>
      <c r="F81" s="296"/>
      <c r="G81" s="186"/>
      <c r="H81" s="187"/>
      <c r="I81" s="185"/>
      <c r="J81" s="297"/>
      <c r="K81" s="295"/>
      <c r="L81" s="295"/>
      <c r="M81" s="295"/>
      <c r="N81" s="295"/>
      <c r="O81" s="296"/>
      <c r="P81" s="164"/>
      <c r="Q81" s="306"/>
      <c r="R81" s="307"/>
      <c r="S81" s="307"/>
      <c r="T81" s="307"/>
      <c r="U81" s="307"/>
      <c r="V81" s="307"/>
      <c r="W81" s="307"/>
      <c r="X81" s="307"/>
      <c r="Y81" s="307"/>
      <c r="Z81" s="307"/>
      <c r="AA81" s="307"/>
      <c r="AB81" s="308"/>
    </row>
    <row r="82" spans="1:28" ht="15" customHeight="1" thickBot="1" x14ac:dyDescent="0.3">
      <c r="A82" s="206">
        <v>12</v>
      </c>
      <c r="B82" s="294"/>
      <c r="C82" s="295"/>
      <c r="D82" s="295"/>
      <c r="E82" s="295"/>
      <c r="F82" s="296"/>
      <c r="G82" s="186"/>
      <c r="H82" s="187"/>
      <c r="I82" s="185"/>
      <c r="J82" s="297"/>
      <c r="K82" s="295"/>
      <c r="L82" s="295"/>
      <c r="M82" s="295"/>
      <c r="N82" s="295"/>
      <c r="O82" s="296"/>
      <c r="P82" s="164"/>
      <c r="Q82" s="306"/>
      <c r="R82" s="307"/>
      <c r="S82" s="307"/>
      <c r="T82" s="307"/>
      <c r="U82" s="307"/>
      <c r="V82" s="307"/>
      <c r="W82" s="307"/>
      <c r="X82" s="307"/>
      <c r="Y82" s="307"/>
      <c r="Z82" s="307"/>
      <c r="AA82" s="307"/>
      <c r="AB82" s="308"/>
    </row>
    <row r="83" spans="1:28" ht="15" customHeight="1" thickBot="1" x14ac:dyDescent="0.3">
      <c r="A83" s="300" t="s">
        <v>46</v>
      </c>
      <c r="B83" s="301"/>
      <c r="C83" s="301"/>
      <c r="D83" s="301"/>
      <c r="E83" s="301"/>
      <c r="F83" s="302"/>
      <c r="G83" s="171">
        <f>COUNTA(G71:G82)</f>
        <v>0</v>
      </c>
      <c r="H83" s="172">
        <f>COUNTA(H71:H82)</f>
        <v>0</v>
      </c>
      <c r="I83" s="212">
        <f>COUNTA(I71:I82)</f>
        <v>0</v>
      </c>
      <c r="J83" s="298"/>
      <c r="K83" s="299"/>
      <c r="L83" s="299"/>
      <c r="M83" s="299"/>
      <c r="N83" s="299"/>
      <c r="O83" s="299"/>
      <c r="P83" s="164"/>
      <c r="Q83" s="309"/>
      <c r="R83" s="310"/>
      <c r="S83" s="310"/>
      <c r="T83" s="310"/>
      <c r="U83" s="310"/>
      <c r="V83" s="310"/>
      <c r="W83" s="310"/>
      <c r="X83" s="310"/>
      <c r="Y83" s="310"/>
      <c r="Z83" s="310"/>
      <c r="AA83" s="310"/>
      <c r="AB83" s="311"/>
    </row>
    <row r="84" spans="1:28" ht="15" customHeight="1" thickBot="1" x14ac:dyDescent="0.3">
      <c r="A84" s="164"/>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row>
    <row r="85" spans="1:28" ht="15" customHeight="1" x14ac:dyDescent="0.25">
      <c r="A85" s="288" t="s">
        <v>75</v>
      </c>
      <c r="B85" s="289"/>
      <c r="C85" s="289"/>
      <c r="D85" s="289"/>
      <c r="E85" s="289"/>
      <c r="F85" s="289"/>
      <c r="G85" s="289"/>
      <c r="H85" s="289"/>
      <c r="I85" s="289"/>
      <c r="J85" s="289"/>
      <c r="K85" s="289"/>
      <c r="L85" s="289"/>
      <c r="M85" s="289"/>
      <c r="N85" s="289"/>
      <c r="O85" s="289"/>
      <c r="P85" s="289"/>
      <c r="Q85" s="289"/>
      <c r="R85" s="289"/>
      <c r="S85" s="289"/>
      <c r="T85" s="289"/>
      <c r="U85" s="289"/>
      <c r="V85" s="289"/>
      <c r="W85" s="289"/>
      <c r="X85" s="289"/>
      <c r="Y85" s="289"/>
      <c r="Z85" s="289"/>
      <c r="AA85" s="289"/>
      <c r="AB85" s="290"/>
    </row>
    <row r="86" spans="1:28" ht="15" customHeight="1" thickBot="1" x14ac:dyDescent="0.3">
      <c r="A86" s="291"/>
      <c r="B86" s="292"/>
      <c r="C86" s="292"/>
      <c r="D86" s="292"/>
      <c r="E86" s="292"/>
      <c r="F86" s="292"/>
      <c r="G86" s="292"/>
      <c r="H86" s="292"/>
      <c r="I86" s="292"/>
      <c r="J86" s="292"/>
      <c r="K86" s="292"/>
      <c r="L86" s="292"/>
      <c r="M86" s="292"/>
      <c r="N86" s="292"/>
      <c r="O86" s="292"/>
      <c r="P86" s="292"/>
      <c r="Q86" s="292"/>
      <c r="R86" s="292"/>
      <c r="S86" s="292"/>
      <c r="T86" s="292"/>
      <c r="U86" s="292"/>
      <c r="V86" s="292"/>
      <c r="W86" s="292"/>
      <c r="X86" s="292"/>
      <c r="Y86" s="292"/>
      <c r="Z86" s="292"/>
      <c r="AA86" s="292"/>
      <c r="AB86" s="293"/>
    </row>
  </sheetData>
  <sheetProtection algorithmName="SHA-512" hashValue="H0NYa1EFkqt8r7WAh6diepLUVQODPNC8w5BwsDR7pXb0+TcUZeDvQz6iwNrLIalCOKx5PQWqHdF/YNEFFnWTpg==" saltValue="YKe0SEy1y+CanpONnJwr/Q==" spinCount="100000" sheet="1" objects="1" scenarios="1"/>
  <mergeCells count="181">
    <mergeCell ref="V63:AA63"/>
    <mergeCell ref="V46:AB46"/>
    <mergeCell ref="O46:U46"/>
    <mergeCell ref="O47:T47"/>
    <mergeCell ref="O63:T63"/>
    <mergeCell ref="A45:AB45"/>
    <mergeCell ref="W1:AB1"/>
    <mergeCell ref="G1:V1"/>
    <mergeCell ref="E4:M4"/>
    <mergeCell ref="E5:M5"/>
    <mergeCell ref="E6:M6"/>
    <mergeCell ref="S4:AA4"/>
    <mergeCell ref="S6:AA6"/>
    <mergeCell ref="V47:AA47"/>
    <mergeCell ref="B19:G19"/>
    <mergeCell ref="B20:G20"/>
    <mergeCell ref="A8:AB10"/>
    <mergeCell ref="A12:AB12"/>
    <mergeCell ref="A13:G14"/>
    <mergeCell ref="W13:AB14"/>
    <mergeCell ref="H13:H14"/>
    <mergeCell ref="A1:F1"/>
    <mergeCell ref="A3:AB3"/>
    <mergeCell ref="I13:O13"/>
    <mergeCell ref="P13:V13"/>
    <mergeCell ref="B33:G33"/>
    <mergeCell ref="B34:G34"/>
    <mergeCell ref="B35:G35"/>
    <mergeCell ref="B36:G36"/>
    <mergeCell ref="B37:G37"/>
    <mergeCell ref="B38:G38"/>
    <mergeCell ref="B27:G27"/>
    <mergeCell ref="B28:G28"/>
    <mergeCell ref="B29:G29"/>
    <mergeCell ref="B30:G30"/>
    <mergeCell ref="B31:G31"/>
    <mergeCell ref="B32:G32"/>
    <mergeCell ref="B21:G21"/>
    <mergeCell ref="B22:G22"/>
    <mergeCell ref="B23:G23"/>
    <mergeCell ref="B24:G24"/>
    <mergeCell ref="B25:G25"/>
    <mergeCell ref="B26:G26"/>
    <mergeCell ref="B15:G15"/>
    <mergeCell ref="B16:G16"/>
    <mergeCell ref="B17:G17"/>
    <mergeCell ref="B18:G18"/>
    <mergeCell ref="W21:AB21"/>
    <mergeCell ref="W22:AB22"/>
    <mergeCell ref="W23:AB23"/>
    <mergeCell ref="W24:AB24"/>
    <mergeCell ref="W25:AB25"/>
    <mergeCell ref="W26:AB26"/>
    <mergeCell ref="W15:AB15"/>
    <mergeCell ref="W16:AB16"/>
    <mergeCell ref="W17:AB17"/>
    <mergeCell ref="W18:AB18"/>
    <mergeCell ref="W19:AB19"/>
    <mergeCell ref="W20:AB20"/>
    <mergeCell ref="W33:AB33"/>
    <mergeCell ref="W34:AB34"/>
    <mergeCell ref="W35:AB35"/>
    <mergeCell ref="W36:AB36"/>
    <mergeCell ref="W37:AB37"/>
    <mergeCell ref="W38:AB38"/>
    <mergeCell ref="W27:AB27"/>
    <mergeCell ref="W28:AB28"/>
    <mergeCell ref="W29:AB29"/>
    <mergeCell ref="W30:AB30"/>
    <mergeCell ref="W31:AB31"/>
    <mergeCell ref="W32:AB32"/>
    <mergeCell ref="A46:M46"/>
    <mergeCell ref="B47:F47"/>
    <mergeCell ref="H47:L47"/>
    <mergeCell ref="W39:AB39"/>
    <mergeCell ref="W40:AB40"/>
    <mergeCell ref="J40:K40"/>
    <mergeCell ref="A42:AB43"/>
    <mergeCell ref="B39:G39"/>
    <mergeCell ref="A40:H40"/>
    <mergeCell ref="A63:L63"/>
    <mergeCell ref="B48:F48"/>
    <mergeCell ref="H48:L48"/>
    <mergeCell ref="B49:F49"/>
    <mergeCell ref="H49:L49"/>
    <mergeCell ref="B50:F50"/>
    <mergeCell ref="H50:L50"/>
    <mergeCell ref="B51:F51"/>
    <mergeCell ref="H60:L60"/>
    <mergeCell ref="B55:F55"/>
    <mergeCell ref="H55:L55"/>
    <mergeCell ref="B56:F56"/>
    <mergeCell ref="H56:L56"/>
    <mergeCell ref="B57:F57"/>
    <mergeCell ref="H57:L57"/>
    <mergeCell ref="H51:L51"/>
    <mergeCell ref="B52:F52"/>
    <mergeCell ref="H52:L52"/>
    <mergeCell ref="B53:F53"/>
    <mergeCell ref="H53:L53"/>
    <mergeCell ref="B54:F54"/>
    <mergeCell ref="H54:L54"/>
    <mergeCell ref="W52:AA52"/>
    <mergeCell ref="P53:T53"/>
    <mergeCell ref="W53:AA53"/>
    <mergeCell ref="P54:T54"/>
    <mergeCell ref="W54:AA54"/>
    <mergeCell ref="P55:T55"/>
    <mergeCell ref="W55:AA55"/>
    <mergeCell ref="W48:AA48"/>
    <mergeCell ref="W49:AA49"/>
    <mergeCell ref="P50:T50"/>
    <mergeCell ref="W50:AA50"/>
    <mergeCell ref="P51:T51"/>
    <mergeCell ref="W51:AA51"/>
    <mergeCell ref="P48:T48"/>
    <mergeCell ref="P49:T49"/>
    <mergeCell ref="P52:T52"/>
    <mergeCell ref="W60:AA60"/>
    <mergeCell ref="P61:T61"/>
    <mergeCell ref="W61:AA61"/>
    <mergeCell ref="P62:T62"/>
    <mergeCell ref="W62:AA62"/>
    <mergeCell ref="A65:AB67"/>
    <mergeCell ref="W56:AA56"/>
    <mergeCell ref="P57:T57"/>
    <mergeCell ref="W57:AA57"/>
    <mergeCell ref="P58:T58"/>
    <mergeCell ref="W58:AA58"/>
    <mergeCell ref="P59:T59"/>
    <mergeCell ref="W59:AA59"/>
    <mergeCell ref="B61:F61"/>
    <mergeCell ref="H61:L61"/>
    <mergeCell ref="B62:F62"/>
    <mergeCell ref="H62:L62"/>
    <mergeCell ref="P56:T56"/>
    <mergeCell ref="P60:T60"/>
    <mergeCell ref="B58:F58"/>
    <mergeCell ref="H58:L58"/>
    <mergeCell ref="B59:F59"/>
    <mergeCell ref="H59:L59"/>
    <mergeCell ref="B60:F60"/>
    <mergeCell ref="Q69:AB69"/>
    <mergeCell ref="Q70:V70"/>
    <mergeCell ref="Q71:V72"/>
    <mergeCell ref="Q73:AB73"/>
    <mergeCell ref="A70:F70"/>
    <mergeCell ref="Z70:AB70"/>
    <mergeCell ref="W70:Y70"/>
    <mergeCell ref="W71:Y72"/>
    <mergeCell ref="Z71:AB72"/>
    <mergeCell ref="J71:O71"/>
    <mergeCell ref="J72:O72"/>
    <mergeCell ref="J73:O73"/>
    <mergeCell ref="A69:O69"/>
    <mergeCell ref="J70:O70"/>
    <mergeCell ref="B71:F71"/>
    <mergeCell ref="B72:F72"/>
    <mergeCell ref="B73:F73"/>
    <mergeCell ref="A85:AB86"/>
    <mergeCell ref="B79:F79"/>
    <mergeCell ref="B80:F80"/>
    <mergeCell ref="B81:F81"/>
    <mergeCell ref="B82:F82"/>
    <mergeCell ref="J79:O79"/>
    <mergeCell ref="J83:O83"/>
    <mergeCell ref="J74:O74"/>
    <mergeCell ref="J75:O75"/>
    <mergeCell ref="J76:O76"/>
    <mergeCell ref="J77:O77"/>
    <mergeCell ref="J78:O78"/>
    <mergeCell ref="B78:F78"/>
    <mergeCell ref="B74:F74"/>
    <mergeCell ref="B75:F75"/>
    <mergeCell ref="B76:F76"/>
    <mergeCell ref="B77:F77"/>
    <mergeCell ref="A83:F83"/>
    <mergeCell ref="J80:O80"/>
    <mergeCell ref="J81:O81"/>
    <mergeCell ref="J82:O82"/>
    <mergeCell ref="Q74:AB83"/>
  </mergeCells>
  <pageMargins left="0.5" right="0.5" top="0.5" bottom="0.5" header="0" footer="0"/>
  <pageSetup scale="79" fitToHeight="0" orientation="landscape" horizontalDpi="1200" verticalDpi="1200" r:id="rId1"/>
  <rowBreaks count="1" manualBreakCount="1">
    <brk id="41" max="27" man="1"/>
  </rowBreaks>
  <ignoredErrors>
    <ignoredError sqref="I40:V40"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8"/>
  <sheetViews>
    <sheetView workbookViewId="0"/>
  </sheetViews>
  <sheetFormatPr defaultColWidth="8.85546875" defaultRowHeight="15" x14ac:dyDescent="0.25"/>
  <cols>
    <col min="1" max="3" width="5.7109375" style="90" customWidth="1"/>
    <col min="4" max="4" width="5.7109375" style="120" customWidth="1"/>
    <col min="5" max="5" width="30.7109375" style="90" customWidth="1"/>
    <col min="6" max="20" width="5.7109375" style="90" customWidth="1"/>
    <col min="21" max="21" width="30.7109375" style="90" customWidth="1"/>
    <col min="22" max="22" width="5.7109375" style="90" customWidth="1"/>
    <col min="23" max="23" width="5.7109375" customWidth="1"/>
    <col min="24" max="27" width="5.7109375" style="90" customWidth="1"/>
    <col min="28" max="16384" width="8.85546875" style="90"/>
  </cols>
  <sheetData>
    <row r="1" spans="1:28" ht="15" customHeight="1" x14ac:dyDescent="0.3"/>
    <row r="2" spans="1:28" ht="15" customHeight="1" thickBot="1" x14ac:dyDescent="0.35"/>
    <row r="3" spans="1:28" ht="15" customHeight="1" thickBot="1" x14ac:dyDescent="0.35">
      <c r="E3" s="157" t="s">
        <v>99</v>
      </c>
      <c r="F3" s="282"/>
    </row>
    <row r="4" spans="1:28" ht="15" customHeight="1" x14ac:dyDescent="0.3"/>
    <row r="5" spans="1:28" ht="15" customHeight="1" thickBot="1" x14ac:dyDescent="0.35">
      <c r="W5" s="90"/>
    </row>
    <row r="6" spans="1:28" ht="15" customHeight="1" thickBot="1" x14ac:dyDescent="0.3">
      <c r="A6" s="413" t="s">
        <v>95</v>
      </c>
      <c r="B6" s="415" t="s">
        <v>100</v>
      </c>
      <c r="C6" s="422" t="s">
        <v>87</v>
      </c>
      <c r="D6" s="423"/>
      <c r="E6" s="420" t="s">
        <v>9</v>
      </c>
      <c r="F6" s="426" t="s">
        <v>10</v>
      </c>
      <c r="G6" s="428" t="s">
        <v>12</v>
      </c>
      <c r="H6" s="429"/>
      <c r="I6" s="429"/>
      <c r="J6" s="429"/>
      <c r="K6" s="429"/>
      <c r="L6" s="429"/>
      <c r="M6" s="430"/>
      <c r="N6" s="431" t="s">
        <v>19</v>
      </c>
      <c r="O6" s="432"/>
      <c r="P6" s="432"/>
      <c r="Q6" s="432"/>
      <c r="R6" s="432"/>
      <c r="S6" s="432"/>
      <c r="T6" s="433"/>
      <c r="U6" s="422" t="s">
        <v>27</v>
      </c>
      <c r="V6" s="436" t="s">
        <v>91</v>
      </c>
      <c r="W6" s="437"/>
      <c r="X6" s="437"/>
      <c r="Y6" s="437"/>
      <c r="Z6" s="437"/>
      <c r="AA6" s="437"/>
      <c r="AB6" s="438"/>
    </row>
    <row r="7" spans="1:28" ht="15" customHeight="1" thickBot="1" x14ac:dyDescent="0.3">
      <c r="A7" s="414"/>
      <c r="B7" s="416"/>
      <c r="C7" s="424"/>
      <c r="D7" s="425"/>
      <c r="E7" s="421"/>
      <c r="F7" s="427"/>
      <c r="G7" s="74" t="s">
        <v>13</v>
      </c>
      <c r="H7" s="75" t="s">
        <v>14</v>
      </c>
      <c r="I7" s="75" t="s">
        <v>14</v>
      </c>
      <c r="J7" s="75" t="s">
        <v>15</v>
      </c>
      <c r="K7" s="75" t="s">
        <v>16</v>
      </c>
      <c r="L7" s="75" t="s">
        <v>17</v>
      </c>
      <c r="M7" s="4" t="s">
        <v>18</v>
      </c>
      <c r="N7" s="62" t="s">
        <v>20</v>
      </c>
      <c r="O7" s="63" t="s">
        <v>21</v>
      </c>
      <c r="P7" s="63" t="s">
        <v>22</v>
      </c>
      <c r="Q7" s="63" t="s">
        <v>23</v>
      </c>
      <c r="R7" s="63" t="s">
        <v>24</v>
      </c>
      <c r="S7" s="63" t="s">
        <v>25</v>
      </c>
      <c r="T7" s="64" t="s">
        <v>26</v>
      </c>
      <c r="U7" s="424"/>
      <c r="V7" s="237" t="s">
        <v>92</v>
      </c>
      <c r="W7" s="238" t="s">
        <v>85</v>
      </c>
      <c r="X7" s="239" t="s">
        <v>93</v>
      </c>
      <c r="Y7" s="240" t="s">
        <v>85</v>
      </c>
      <c r="Z7" s="240" t="s">
        <v>94</v>
      </c>
      <c r="AA7" s="241" t="s">
        <v>85</v>
      </c>
      <c r="AB7" s="159" t="s">
        <v>107</v>
      </c>
    </row>
    <row r="8" spans="1:28" ht="15" customHeight="1" x14ac:dyDescent="0.25">
      <c r="A8" s="410" t="s">
        <v>51</v>
      </c>
      <c r="B8" s="125">
        <v>1</v>
      </c>
      <c r="C8" s="101" t="str">
        <f>IF(COUNTBLANK(D8)=0, F$3, "")</f>
        <v/>
      </c>
      <c r="D8" s="121" t="str">
        <f>IF(COUNTBLANK(E8)=0, B8, "")</f>
        <v/>
      </c>
      <c r="E8" s="116" t="str">
        <f>IF(COUNTA('Entry Form'!B15)&gt;0, 'Entry Form'!B15, "")</f>
        <v/>
      </c>
      <c r="F8" s="106" t="str">
        <f>IF(COUNTA('Entry Form'!H15)&gt;0, 'Entry Form'!H15, "")</f>
        <v/>
      </c>
      <c r="G8" s="86" t="str">
        <f>IF(COUNTA('Entry Form'!I15)&gt;0, 'Entry Form'!I15, "")</f>
        <v/>
      </c>
      <c r="H8" s="107" t="str">
        <f>IF(COUNTA('Entry Form'!J15)&gt;0, 'Entry Form'!J15, "")</f>
        <v/>
      </c>
      <c r="I8" s="107" t="str">
        <f>IF(COUNTA('Entry Form'!K15)&gt;0, 'Entry Form'!K15, "")</f>
        <v/>
      </c>
      <c r="J8" s="107" t="str">
        <f>IF(COUNTA('Entry Form'!L15)&gt;0, 'Entry Form'!L15, "")</f>
        <v/>
      </c>
      <c r="K8" s="107" t="str">
        <f>IF(COUNTA('Entry Form'!M15)&gt;0, 'Entry Form'!M15, "")</f>
        <v/>
      </c>
      <c r="L8" s="107" t="str">
        <f>IF(COUNTA('Entry Form'!N15)&gt;0, 'Entry Form'!N15, "")</f>
        <v/>
      </c>
      <c r="M8" s="87" t="str">
        <f>IF(COUNTA('Entry Form'!O15)&gt;0, 'Entry Form'!O15, "")</f>
        <v/>
      </c>
      <c r="N8" s="88" t="str">
        <f>IF(COUNTA('Entry Form'!P15)&gt;0, 'Entry Form'!P15, "")</f>
        <v/>
      </c>
      <c r="O8" s="108" t="str">
        <f>IF(COUNTA('Entry Form'!Q15)&gt;0, 'Entry Form'!Q15, "")</f>
        <v/>
      </c>
      <c r="P8" s="108" t="str">
        <f>IF(COUNTA('Entry Form'!R15)&gt;0, 'Entry Form'!R15, "")</f>
        <v/>
      </c>
      <c r="Q8" s="108" t="str">
        <f>IF(COUNTA('Entry Form'!S15)&gt;0, 'Entry Form'!S15, "")</f>
        <v/>
      </c>
      <c r="R8" s="108" t="str">
        <f>IF(COUNTA('Entry Form'!T15)&gt;0, 'Entry Form'!T15, "")</f>
        <v/>
      </c>
      <c r="S8" s="108" t="str">
        <f>IF(COUNTA('Entry Form'!U15)&gt;0, 'Entry Form'!U15, "")</f>
        <v/>
      </c>
      <c r="T8" s="89" t="str">
        <f>IF(COUNTA('Entry Form'!V15)&gt;0, 'Entry Form'!V15, "")</f>
        <v/>
      </c>
      <c r="U8" s="60" t="str">
        <f>IF(COUNTA('Entry Form'!W15)&gt;0, 'Entry Form'!W15, "")</f>
        <v/>
      </c>
      <c r="V8" s="98"/>
      <c r="W8" s="7"/>
      <c r="X8" s="24"/>
      <c r="Y8" s="68"/>
      <c r="Z8" s="68"/>
      <c r="AA8" s="69"/>
      <c r="AB8" s="242"/>
    </row>
    <row r="9" spans="1:28" ht="15" customHeight="1" x14ac:dyDescent="0.25">
      <c r="A9" s="411"/>
      <c r="B9" s="126">
        <v>2</v>
      </c>
      <c r="C9" s="102" t="str">
        <f t="shared" ref="C9:C32" si="0">IF(COUNTBLANK(D9)=0, F$3, "")</f>
        <v/>
      </c>
      <c r="D9" s="122" t="str">
        <f t="shared" ref="D9:D32" si="1">IF(COUNTBLANK(E9)=0, B9, "")</f>
        <v/>
      </c>
      <c r="E9" s="117" t="str">
        <f>IF(COUNTA('Entry Form'!B16)&gt;0, 'Entry Form'!B16, "")</f>
        <v/>
      </c>
      <c r="F9" s="3" t="str">
        <f>IF(COUNTA('Entry Form'!H16)&gt;0, 'Entry Form'!H16, "")</f>
        <v/>
      </c>
      <c r="G9" s="17" t="str">
        <f>IF(COUNTA('Entry Form'!I16)&gt;0, 'Entry Form'!I16, "")</f>
        <v/>
      </c>
      <c r="H9" s="65" t="str">
        <f>IF(COUNTA('Entry Form'!J16)&gt;0, 'Entry Form'!J16, "")</f>
        <v/>
      </c>
      <c r="I9" s="65" t="str">
        <f>IF(COUNTA('Entry Form'!K16)&gt;0, 'Entry Form'!K16, "")</f>
        <v/>
      </c>
      <c r="J9" s="65" t="str">
        <f>IF(COUNTA('Entry Form'!L16)&gt;0, 'Entry Form'!L16, "")</f>
        <v/>
      </c>
      <c r="K9" s="65" t="str">
        <f>IF(COUNTA('Entry Form'!M16)&gt;0, 'Entry Form'!M16, "")</f>
        <v/>
      </c>
      <c r="L9" s="65" t="str">
        <f>IF(COUNTA('Entry Form'!N16)&gt;0, 'Entry Form'!N16, "")</f>
        <v/>
      </c>
      <c r="M9" s="18" t="str">
        <f>IF(COUNTA('Entry Form'!O16)&gt;0, 'Entry Form'!O16, "")</f>
        <v/>
      </c>
      <c r="N9" s="1" t="str">
        <f>IF(COUNTA('Entry Form'!P16)&gt;0, 'Entry Form'!P16, "")</f>
        <v/>
      </c>
      <c r="O9" s="2" t="str">
        <f>IF(COUNTA('Entry Form'!Q16)&gt;0, 'Entry Form'!Q16, "")</f>
        <v/>
      </c>
      <c r="P9" s="2" t="str">
        <f>IF(COUNTA('Entry Form'!R16)&gt;0, 'Entry Form'!R16, "")</f>
        <v/>
      </c>
      <c r="Q9" s="2" t="str">
        <f>IF(COUNTA('Entry Form'!S16)&gt;0, 'Entry Form'!S16, "")</f>
        <v/>
      </c>
      <c r="R9" s="2" t="str">
        <f>IF(COUNTA('Entry Form'!T16)&gt;0, 'Entry Form'!T16, "")</f>
        <v/>
      </c>
      <c r="S9" s="2" t="str">
        <f>IF(COUNTA('Entry Form'!U16)&gt;0, 'Entry Form'!U16, "")</f>
        <v/>
      </c>
      <c r="T9" s="5" t="str">
        <f>IF(COUNTA('Entry Form'!V16)&gt;0, 'Entry Form'!V16, "")</f>
        <v/>
      </c>
      <c r="U9" s="54" t="str">
        <f>IF(COUNTA('Entry Form'!W16)&gt;0, 'Entry Form'!W16, "")</f>
        <v/>
      </c>
      <c r="V9" s="93"/>
      <c r="W9" s="10"/>
      <c r="X9" s="26"/>
      <c r="Y9" s="66"/>
      <c r="Z9" s="66"/>
      <c r="AA9" s="67"/>
      <c r="AB9" s="243"/>
    </row>
    <row r="10" spans="1:28" ht="15" customHeight="1" x14ac:dyDescent="0.25">
      <c r="A10" s="411"/>
      <c r="B10" s="126">
        <v>3</v>
      </c>
      <c r="C10" s="102" t="str">
        <f t="shared" si="0"/>
        <v/>
      </c>
      <c r="D10" s="122" t="str">
        <f t="shared" si="1"/>
        <v/>
      </c>
      <c r="E10" s="117" t="str">
        <f>IF(COUNTA('Entry Form'!B17)&gt;0, 'Entry Form'!B17, "")</f>
        <v/>
      </c>
      <c r="F10" s="3" t="str">
        <f>IF(COUNTA('Entry Form'!H17)&gt;0, 'Entry Form'!H17, "")</f>
        <v/>
      </c>
      <c r="G10" s="17" t="str">
        <f>IF(COUNTA('Entry Form'!I17)&gt;0, 'Entry Form'!I17, "")</f>
        <v/>
      </c>
      <c r="H10" s="65" t="str">
        <f>IF(COUNTA('Entry Form'!J17)&gt;0, 'Entry Form'!J17, "")</f>
        <v/>
      </c>
      <c r="I10" s="65" t="str">
        <f>IF(COUNTA('Entry Form'!K17)&gt;0, 'Entry Form'!K17, "")</f>
        <v/>
      </c>
      <c r="J10" s="65" t="str">
        <f>IF(COUNTA('Entry Form'!L17)&gt;0, 'Entry Form'!L17, "")</f>
        <v/>
      </c>
      <c r="K10" s="65" t="str">
        <f>IF(COUNTA('Entry Form'!M17)&gt;0, 'Entry Form'!M17, "")</f>
        <v/>
      </c>
      <c r="L10" s="65" t="str">
        <f>IF(COUNTA('Entry Form'!N17)&gt;0, 'Entry Form'!N17, "")</f>
        <v/>
      </c>
      <c r="M10" s="18" t="str">
        <f>IF(COUNTA('Entry Form'!O17)&gt;0, 'Entry Form'!O17, "")</f>
        <v/>
      </c>
      <c r="N10" s="1" t="str">
        <f>IF(COUNTA('Entry Form'!P17)&gt;0, 'Entry Form'!P17, "")</f>
        <v/>
      </c>
      <c r="O10" s="2" t="str">
        <f>IF(COUNTA('Entry Form'!Q17)&gt;0, 'Entry Form'!Q17, "")</f>
        <v/>
      </c>
      <c r="P10" s="2" t="str">
        <f>IF(COUNTA('Entry Form'!R17)&gt;0, 'Entry Form'!R17, "")</f>
        <v/>
      </c>
      <c r="Q10" s="2" t="str">
        <f>IF(COUNTA('Entry Form'!S17)&gt;0, 'Entry Form'!S17, "")</f>
        <v/>
      </c>
      <c r="R10" s="2" t="str">
        <f>IF(COUNTA('Entry Form'!T17)&gt;0, 'Entry Form'!T17, "")</f>
        <v/>
      </c>
      <c r="S10" s="2" t="str">
        <f>IF(COUNTA('Entry Form'!U17)&gt;0, 'Entry Form'!U17, "")</f>
        <v/>
      </c>
      <c r="T10" s="5" t="str">
        <f>IF(COUNTA('Entry Form'!V17)&gt;0, 'Entry Form'!V17, "")</f>
        <v/>
      </c>
      <c r="U10" s="54" t="str">
        <f>IF(COUNTA('Entry Form'!W17)&gt;0, 'Entry Form'!W17, "")</f>
        <v/>
      </c>
      <c r="V10" s="93"/>
      <c r="W10" s="10"/>
      <c r="X10" s="26"/>
      <c r="Y10" s="66"/>
      <c r="Z10" s="66"/>
      <c r="AA10" s="67"/>
      <c r="AB10" s="243"/>
    </row>
    <row r="11" spans="1:28" ht="15" customHeight="1" x14ac:dyDescent="0.25">
      <c r="A11" s="411"/>
      <c r="B11" s="126">
        <v>4</v>
      </c>
      <c r="C11" s="102" t="str">
        <f t="shared" si="0"/>
        <v/>
      </c>
      <c r="D11" s="122" t="str">
        <f t="shared" si="1"/>
        <v/>
      </c>
      <c r="E11" s="117" t="str">
        <f>IF(COUNTA('Entry Form'!B18)&gt;0, 'Entry Form'!B18, "")</f>
        <v/>
      </c>
      <c r="F11" s="3" t="str">
        <f>IF(COUNTA('Entry Form'!H18)&gt;0, 'Entry Form'!H18, "")</f>
        <v/>
      </c>
      <c r="G11" s="17" t="str">
        <f>IF(COUNTA('Entry Form'!I18)&gt;0, 'Entry Form'!I18, "")</f>
        <v/>
      </c>
      <c r="H11" s="65" t="str">
        <f>IF(COUNTA('Entry Form'!J18)&gt;0, 'Entry Form'!J18, "")</f>
        <v/>
      </c>
      <c r="I11" s="65" t="str">
        <f>IF(COUNTA('Entry Form'!K18)&gt;0, 'Entry Form'!K18, "")</f>
        <v/>
      </c>
      <c r="J11" s="65" t="str">
        <f>IF(COUNTA('Entry Form'!L18)&gt;0, 'Entry Form'!L18, "")</f>
        <v/>
      </c>
      <c r="K11" s="65" t="str">
        <f>IF(COUNTA('Entry Form'!M18)&gt;0, 'Entry Form'!M18, "")</f>
        <v/>
      </c>
      <c r="L11" s="65" t="str">
        <f>IF(COUNTA('Entry Form'!N18)&gt;0, 'Entry Form'!N18, "")</f>
        <v/>
      </c>
      <c r="M11" s="18" t="str">
        <f>IF(COUNTA('Entry Form'!O18)&gt;0, 'Entry Form'!O18, "")</f>
        <v/>
      </c>
      <c r="N11" s="1" t="str">
        <f>IF(COUNTA('Entry Form'!P18)&gt;0, 'Entry Form'!P18, "")</f>
        <v/>
      </c>
      <c r="O11" s="2" t="str">
        <f>IF(COUNTA('Entry Form'!Q18)&gt;0, 'Entry Form'!Q18, "")</f>
        <v/>
      </c>
      <c r="P11" s="2" t="str">
        <f>IF(COUNTA('Entry Form'!R18)&gt;0, 'Entry Form'!R18, "")</f>
        <v/>
      </c>
      <c r="Q11" s="2" t="str">
        <f>IF(COUNTA('Entry Form'!S18)&gt;0, 'Entry Form'!S18, "")</f>
        <v/>
      </c>
      <c r="R11" s="2" t="str">
        <f>IF(COUNTA('Entry Form'!T18)&gt;0, 'Entry Form'!T18, "")</f>
        <v/>
      </c>
      <c r="S11" s="2" t="str">
        <f>IF(COUNTA('Entry Form'!U18)&gt;0, 'Entry Form'!U18, "")</f>
        <v/>
      </c>
      <c r="T11" s="5" t="str">
        <f>IF(COUNTA('Entry Form'!V18)&gt;0, 'Entry Form'!V18, "")</f>
        <v/>
      </c>
      <c r="U11" s="54" t="str">
        <f>IF(COUNTA('Entry Form'!W18)&gt;0, 'Entry Form'!W18, "")</f>
        <v/>
      </c>
      <c r="V11" s="93"/>
      <c r="W11" s="10"/>
      <c r="X11" s="26"/>
      <c r="Y11" s="66"/>
      <c r="Z11" s="66"/>
      <c r="AA11" s="67"/>
      <c r="AB11" s="243"/>
    </row>
    <row r="12" spans="1:28" ht="15" customHeight="1" x14ac:dyDescent="0.25">
      <c r="A12" s="411"/>
      <c r="B12" s="126">
        <v>5</v>
      </c>
      <c r="C12" s="102" t="str">
        <f t="shared" si="0"/>
        <v/>
      </c>
      <c r="D12" s="122" t="str">
        <f t="shared" si="1"/>
        <v/>
      </c>
      <c r="E12" s="117" t="str">
        <f>IF(COUNTA('Entry Form'!B19)&gt;0, 'Entry Form'!B19, "")</f>
        <v/>
      </c>
      <c r="F12" s="3" t="str">
        <f>IF(COUNTA('Entry Form'!H19)&gt;0, 'Entry Form'!H19, "")</f>
        <v/>
      </c>
      <c r="G12" s="17" t="str">
        <f>IF(COUNTA('Entry Form'!I19)&gt;0, 'Entry Form'!I19, "")</f>
        <v/>
      </c>
      <c r="H12" s="65" t="str">
        <f>IF(COUNTA('Entry Form'!J19)&gt;0, 'Entry Form'!J19, "")</f>
        <v/>
      </c>
      <c r="I12" s="65" t="str">
        <f>IF(COUNTA('Entry Form'!K19)&gt;0, 'Entry Form'!K19, "")</f>
        <v/>
      </c>
      <c r="J12" s="65" t="str">
        <f>IF(COUNTA('Entry Form'!L19)&gt;0, 'Entry Form'!L19, "")</f>
        <v/>
      </c>
      <c r="K12" s="65" t="str">
        <f>IF(COUNTA('Entry Form'!M19)&gt;0, 'Entry Form'!M19, "")</f>
        <v/>
      </c>
      <c r="L12" s="65" t="str">
        <f>IF(COUNTA('Entry Form'!N19)&gt;0, 'Entry Form'!N19, "")</f>
        <v/>
      </c>
      <c r="M12" s="18" t="str">
        <f>IF(COUNTA('Entry Form'!O19)&gt;0, 'Entry Form'!O19, "")</f>
        <v/>
      </c>
      <c r="N12" s="1" t="str">
        <f>IF(COUNTA('Entry Form'!P19)&gt;0, 'Entry Form'!P19, "")</f>
        <v/>
      </c>
      <c r="O12" s="2" t="str">
        <f>IF(COUNTA('Entry Form'!Q19)&gt;0, 'Entry Form'!Q19, "")</f>
        <v/>
      </c>
      <c r="P12" s="2" t="str">
        <f>IF(COUNTA('Entry Form'!R19)&gt;0, 'Entry Form'!R19, "")</f>
        <v/>
      </c>
      <c r="Q12" s="2" t="str">
        <f>IF(COUNTA('Entry Form'!S19)&gt;0, 'Entry Form'!S19, "")</f>
        <v/>
      </c>
      <c r="R12" s="2" t="str">
        <f>IF(COUNTA('Entry Form'!T19)&gt;0, 'Entry Form'!T19, "")</f>
        <v/>
      </c>
      <c r="S12" s="2" t="str">
        <f>IF(COUNTA('Entry Form'!U19)&gt;0, 'Entry Form'!U19, "")</f>
        <v/>
      </c>
      <c r="T12" s="5" t="str">
        <f>IF(COUNTA('Entry Form'!V19)&gt;0, 'Entry Form'!V19, "")</f>
        <v/>
      </c>
      <c r="U12" s="54" t="str">
        <f>IF(COUNTA('Entry Form'!W19)&gt;0, 'Entry Form'!W19, "")</f>
        <v/>
      </c>
      <c r="V12" s="93"/>
      <c r="W12" s="10"/>
      <c r="X12" s="26"/>
      <c r="Y12" s="66"/>
      <c r="Z12" s="66"/>
      <c r="AA12" s="67"/>
      <c r="AB12" s="243"/>
    </row>
    <row r="13" spans="1:28" ht="15" customHeight="1" x14ac:dyDescent="0.25">
      <c r="A13" s="411"/>
      <c r="B13" s="126">
        <v>6</v>
      </c>
      <c r="C13" s="102" t="str">
        <f t="shared" si="0"/>
        <v/>
      </c>
      <c r="D13" s="122" t="str">
        <f t="shared" si="1"/>
        <v/>
      </c>
      <c r="E13" s="117" t="str">
        <f>IF(COUNTA('Entry Form'!B20)&gt;0, 'Entry Form'!B20, "")</f>
        <v/>
      </c>
      <c r="F13" s="3" t="str">
        <f>IF(COUNTA('Entry Form'!H20)&gt;0, 'Entry Form'!H20, "")</f>
        <v/>
      </c>
      <c r="G13" s="17" t="str">
        <f>IF(COUNTA('Entry Form'!I20)&gt;0, 'Entry Form'!I20, "")</f>
        <v/>
      </c>
      <c r="H13" s="65" t="str">
        <f>IF(COUNTA('Entry Form'!J20)&gt;0, 'Entry Form'!J20, "")</f>
        <v/>
      </c>
      <c r="I13" s="65" t="str">
        <f>IF(COUNTA('Entry Form'!K20)&gt;0, 'Entry Form'!K20, "")</f>
        <v/>
      </c>
      <c r="J13" s="65" t="str">
        <f>IF(COUNTA('Entry Form'!L20)&gt;0, 'Entry Form'!L20, "")</f>
        <v/>
      </c>
      <c r="K13" s="65" t="str">
        <f>IF(COUNTA('Entry Form'!M20)&gt;0, 'Entry Form'!M20, "")</f>
        <v/>
      </c>
      <c r="L13" s="65" t="str">
        <f>IF(COUNTA('Entry Form'!N20)&gt;0, 'Entry Form'!N20, "")</f>
        <v/>
      </c>
      <c r="M13" s="18" t="str">
        <f>IF(COUNTA('Entry Form'!O20)&gt;0, 'Entry Form'!O20, "")</f>
        <v/>
      </c>
      <c r="N13" s="1" t="str">
        <f>IF(COUNTA('Entry Form'!P20)&gt;0, 'Entry Form'!P20, "")</f>
        <v/>
      </c>
      <c r="O13" s="2" t="str">
        <f>IF(COUNTA('Entry Form'!Q20)&gt;0, 'Entry Form'!Q20, "")</f>
        <v/>
      </c>
      <c r="P13" s="2" t="str">
        <f>IF(COUNTA('Entry Form'!R20)&gt;0, 'Entry Form'!R20, "")</f>
        <v/>
      </c>
      <c r="Q13" s="2" t="str">
        <f>IF(COUNTA('Entry Form'!S20)&gt;0, 'Entry Form'!S20, "")</f>
        <v/>
      </c>
      <c r="R13" s="2" t="str">
        <f>IF(COUNTA('Entry Form'!T20)&gt;0, 'Entry Form'!T20, "")</f>
        <v/>
      </c>
      <c r="S13" s="2" t="str">
        <f>IF(COUNTA('Entry Form'!U20)&gt;0, 'Entry Form'!U20, "")</f>
        <v/>
      </c>
      <c r="T13" s="5" t="str">
        <f>IF(COUNTA('Entry Form'!V20)&gt;0, 'Entry Form'!V20, "")</f>
        <v/>
      </c>
      <c r="U13" s="54" t="str">
        <f>IF(COUNTA('Entry Form'!W20)&gt;0, 'Entry Form'!W20, "")</f>
        <v/>
      </c>
      <c r="V13" s="93"/>
      <c r="W13" s="10"/>
      <c r="X13" s="26"/>
      <c r="Y13" s="66"/>
      <c r="Z13" s="66"/>
      <c r="AA13" s="67"/>
      <c r="AB13" s="243"/>
    </row>
    <row r="14" spans="1:28" ht="15" customHeight="1" x14ac:dyDescent="0.25">
      <c r="A14" s="411"/>
      <c r="B14" s="126">
        <v>7</v>
      </c>
      <c r="C14" s="102" t="str">
        <f t="shared" si="0"/>
        <v/>
      </c>
      <c r="D14" s="122" t="str">
        <f t="shared" si="1"/>
        <v/>
      </c>
      <c r="E14" s="117" t="str">
        <f>IF(COUNTA('Entry Form'!B21)&gt;0, 'Entry Form'!B21, "")</f>
        <v/>
      </c>
      <c r="F14" s="3" t="str">
        <f>IF(COUNTA('Entry Form'!H21)&gt;0, 'Entry Form'!H21, "")</f>
        <v/>
      </c>
      <c r="G14" s="17" t="str">
        <f>IF(COUNTA('Entry Form'!I21)&gt;0, 'Entry Form'!I21, "")</f>
        <v/>
      </c>
      <c r="H14" s="65" t="str">
        <f>IF(COUNTA('Entry Form'!J21)&gt;0, 'Entry Form'!J21, "")</f>
        <v/>
      </c>
      <c r="I14" s="65" t="str">
        <f>IF(COUNTA('Entry Form'!K21)&gt;0, 'Entry Form'!K21, "")</f>
        <v/>
      </c>
      <c r="J14" s="65" t="str">
        <f>IF(COUNTA('Entry Form'!L21)&gt;0, 'Entry Form'!L21, "")</f>
        <v/>
      </c>
      <c r="K14" s="65" t="str">
        <f>IF(COUNTA('Entry Form'!M21)&gt;0, 'Entry Form'!M21, "")</f>
        <v/>
      </c>
      <c r="L14" s="65" t="str">
        <f>IF(COUNTA('Entry Form'!N21)&gt;0, 'Entry Form'!N21, "")</f>
        <v/>
      </c>
      <c r="M14" s="18" t="str">
        <f>IF(COUNTA('Entry Form'!O21)&gt;0, 'Entry Form'!O21, "")</f>
        <v/>
      </c>
      <c r="N14" s="1" t="str">
        <f>IF(COUNTA('Entry Form'!P21)&gt;0, 'Entry Form'!P21, "")</f>
        <v/>
      </c>
      <c r="O14" s="2" t="str">
        <f>IF(COUNTA('Entry Form'!Q21)&gt;0, 'Entry Form'!Q21, "")</f>
        <v/>
      </c>
      <c r="P14" s="2" t="str">
        <f>IF(COUNTA('Entry Form'!R21)&gt;0, 'Entry Form'!R21, "")</f>
        <v/>
      </c>
      <c r="Q14" s="2" t="str">
        <f>IF(COUNTA('Entry Form'!S21)&gt;0, 'Entry Form'!S21, "")</f>
        <v/>
      </c>
      <c r="R14" s="2" t="str">
        <f>IF(COUNTA('Entry Form'!T21)&gt;0, 'Entry Form'!T21, "")</f>
        <v/>
      </c>
      <c r="S14" s="2" t="str">
        <f>IF(COUNTA('Entry Form'!U21)&gt;0, 'Entry Form'!U21, "")</f>
        <v/>
      </c>
      <c r="T14" s="5" t="str">
        <f>IF(COUNTA('Entry Form'!V21)&gt;0, 'Entry Form'!V21, "")</f>
        <v/>
      </c>
      <c r="U14" s="54" t="str">
        <f>IF(COUNTA('Entry Form'!W21)&gt;0, 'Entry Form'!W21, "")</f>
        <v/>
      </c>
      <c r="V14" s="93"/>
      <c r="W14" s="10"/>
      <c r="X14" s="26"/>
      <c r="Y14" s="66"/>
      <c r="Z14" s="66"/>
      <c r="AA14" s="67"/>
      <c r="AB14" s="243"/>
    </row>
    <row r="15" spans="1:28" ht="15" customHeight="1" x14ac:dyDescent="0.25">
      <c r="A15" s="411"/>
      <c r="B15" s="126">
        <v>8</v>
      </c>
      <c r="C15" s="102" t="str">
        <f t="shared" si="0"/>
        <v/>
      </c>
      <c r="D15" s="122" t="str">
        <f t="shared" si="1"/>
        <v/>
      </c>
      <c r="E15" s="117" t="str">
        <f>IF(COUNTA('Entry Form'!B22)&gt;0, 'Entry Form'!B22, "")</f>
        <v/>
      </c>
      <c r="F15" s="3" t="str">
        <f>IF(COUNTA('Entry Form'!H22)&gt;0, 'Entry Form'!H22, "")</f>
        <v/>
      </c>
      <c r="G15" s="17" t="str">
        <f>IF(COUNTA('Entry Form'!I22)&gt;0, 'Entry Form'!I22, "")</f>
        <v/>
      </c>
      <c r="H15" s="65" t="str">
        <f>IF(COUNTA('Entry Form'!J22)&gt;0, 'Entry Form'!J22, "")</f>
        <v/>
      </c>
      <c r="I15" s="65" t="str">
        <f>IF(COUNTA('Entry Form'!K22)&gt;0, 'Entry Form'!K22, "")</f>
        <v/>
      </c>
      <c r="J15" s="65" t="str">
        <f>IF(COUNTA('Entry Form'!L22)&gt;0, 'Entry Form'!L22, "")</f>
        <v/>
      </c>
      <c r="K15" s="65" t="str">
        <f>IF(COUNTA('Entry Form'!M22)&gt;0, 'Entry Form'!M22, "")</f>
        <v/>
      </c>
      <c r="L15" s="65" t="str">
        <f>IF(COUNTA('Entry Form'!N22)&gt;0, 'Entry Form'!N22, "")</f>
        <v/>
      </c>
      <c r="M15" s="18" t="str">
        <f>IF(COUNTA('Entry Form'!O22)&gt;0, 'Entry Form'!O22, "")</f>
        <v/>
      </c>
      <c r="N15" s="1" t="str">
        <f>IF(COUNTA('Entry Form'!P22)&gt;0, 'Entry Form'!P22, "")</f>
        <v/>
      </c>
      <c r="O15" s="2" t="str">
        <f>IF(COUNTA('Entry Form'!Q22)&gt;0, 'Entry Form'!Q22, "")</f>
        <v/>
      </c>
      <c r="P15" s="2" t="str">
        <f>IF(COUNTA('Entry Form'!R22)&gt;0, 'Entry Form'!R22, "")</f>
        <v/>
      </c>
      <c r="Q15" s="2" t="str">
        <f>IF(COUNTA('Entry Form'!S22)&gt;0, 'Entry Form'!S22, "")</f>
        <v/>
      </c>
      <c r="R15" s="2" t="str">
        <f>IF(COUNTA('Entry Form'!T22)&gt;0, 'Entry Form'!T22, "")</f>
        <v/>
      </c>
      <c r="S15" s="2" t="str">
        <f>IF(COUNTA('Entry Form'!U22)&gt;0, 'Entry Form'!U22, "")</f>
        <v/>
      </c>
      <c r="T15" s="5" t="str">
        <f>IF(COUNTA('Entry Form'!V22)&gt;0, 'Entry Form'!V22, "")</f>
        <v/>
      </c>
      <c r="U15" s="54" t="str">
        <f>IF(COUNTA('Entry Form'!W22)&gt;0, 'Entry Form'!W22, "")</f>
        <v/>
      </c>
      <c r="V15" s="93"/>
      <c r="W15" s="10"/>
      <c r="X15" s="26"/>
      <c r="Y15" s="66"/>
      <c r="Z15" s="66"/>
      <c r="AA15" s="67"/>
      <c r="AB15" s="243"/>
    </row>
    <row r="16" spans="1:28" ht="15" customHeight="1" x14ac:dyDescent="0.25">
      <c r="A16" s="411"/>
      <c r="B16" s="126">
        <v>9</v>
      </c>
      <c r="C16" s="102" t="str">
        <f t="shared" si="0"/>
        <v/>
      </c>
      <c r="D16" s="122" t="str">
        <f t="shared" si="1"/>
        <v/>
      </c>
      <c r="E16" s="117" t="str">
        <f>IF(COUNTA('Entry Form'!B23)&gt;0, 'Entry Form'!B23, "")</f>
        <v/>
      </c>
      <c r="F16" s="3" t="str">
        <f>IF(COUNTA('Entry Form'!H23)&gt;0, 'Entry Form'!H23, "")</f>
        <v/>
      </c>
      <c r="G16" s="17" t="str">
        <f>IF(COUNTA('Entry Form'!I23)&gt;0, 'Entry Form'!I23, "")</f>
        <v/>
      </c>
      <c r="H16" s="65" t="str">
        <f>IF(COUNTA('Entry Form'!J23)&gt;0, 'Entry Form'!J23, "")</f>
        <v/>
      </c>
      <c r="I16" s="65" t="str">
        <f>IF(COUNTA('Entry Form'!K23)&gt;0, 'Entry Form'!K23, "")</f>
        <v/>
      </c>
      <c r="J16" s="65" t="str">
        <f>IF(COUNTA('Entry Form'!L23)&gt;0, 'Entry Form'!L23, "")</f>
        <v/>
      </c>
      <c r="K16" s="65" t="str">
        <f>IF(COUNTA('Entry Form'!M23)&gt;0, 'Entry Form'!M23, "")</f>
        <v/>
      </c>
      <c r="L16" s="65" t="str">
        <f>IF(COUNTA('Entry Form'!N23)&gt;0, 'Entry Form'!N23, "")</f>
        <v/>
      </c>
      <c r="M16" s="18" t="str">
        <f>IF(COUNTA('Entry Form'!O23)&gt;0, 'Entry Form'!O23, "")</f>
        <v/>
      </c>
      <c r="N16" s="1" t="str">
        <f>IF(COUNTA('Entry Form'!P23)&gt;0, 'Entry Form'!P23, "")</f>
        <v/>
      </c>
      <c r="O16" s="2" t="str">
        <f>IF(COUNTA('Entry Form'!Q23)&gt;0, 'Entry Form'!Q23, "")</f>
        <v/>
      </c>
      <c r="P16" s="2" t="str">
        <f>IF(COUNTA('Entry Form'!R23)&gt;0, 'Entry Form'!R23, "")</f>
        <v/>
      </c>
      <c r="Q16" s="2" t="str">
        <f>IF(COUNTA('Entry Form'!S23)&gt;0, 'Entry Form'!S23, "")</f>
        <v/>
      </c>
      <c r="R16" s="2" t="str">
        <f>IF(COUNTA('Entry Form'!T23)&gt;0, 'Entry Form'!T23, "")</f>
        <v/>
      </c>
      <c r="S16" s="2" t="str">
        <f>IF(COUNTA('Entry Form'!U23)&gt;0, 'Entry Form'!U23, "")</f>
        <v/>
      </c>
      <c r="T16" s="5" t="str">
        <f>IF(COUNTA('Entry Form'!V23)&gt;0, 'Entry Form'!V23, "")</f>
        <v/>
      </c>
      <c r="U16" s="54" t="str">
        <f>IF(COUNTA('Entry Form'!W23)&gt;0, 'Entry Form'!W23, "")</f>
        <v/>
      </c>
      <c r="V16" s="93"/>
      <c r="W16" s="10"/>
      <c r="X16" s="26"/>
      <c r="Y16" s="66"/>
      <c r="Z16" s="66"/>
      <c r="AA16" s="67"/>
      <c r="AB16" s="243"/>
    </row>
    <row r="17" spans="1:28" ht="15" customHeight="1" x14ac:dyDescent="0.25">
      <c r="A17" s="411"/>
      <c r="B17" s="126">
        <v>10</v>
      </c>
      <c r="C17" s="102" t="str">
        <f t="shared" si="0"/>
        <v/>
      </c>
      <c r="D17" s="122" t="str">
        <f t="shared" si="1"/>
        <v/>
      </c>
      <c r="E17" s="117" t="str">
        <f>IF(COUNTA('Entry Form'!B24)&gt;0, 'Entry Form'!B24, "")</f>
        <v/>
      </c>
      <c r="F17" s="3" t="str">
        <f>IF(COUNTA('Entry Form'!H24)&gt;0, 'Entry Form'!H24, "")</f>
        <v/>
      </c>
      <c r="G17" s="17" t="str">
        <f>IF(COUNTA('Entry Form'!I24)&gt;0, 'Entry Form'!I24, "")</f>
        <v/>
      </c>
      <c r="H17" s="65" t="str">
        <f>IF(COUNTA('Entry Form'!J24)&gt;0, 'Entry Form'!J24, "")</f>
        <v/>
      </c>
      <c r="I17" s="65" t="str">
        <f>IF(COUNTA('Entry Form'!K24)&gt;0, 'Entry Form'!K24, "")</f>
        <v/>
      </c>
      <c r="J17" s="65" t="str">
        <f>IF(COUNTA('Entry Form'!L24)&gt;0, 'Entry Form'!L24, "")</f>
        <v/>
      </c>
      <c r="K17" s="65" t="str">
        <f>IF(COUNTA('Entry Form'!M24)&gt;0, 'Entry Form'!M24, "")</f>
        <v/>
      </c>
      <c r="L17" s="65" t="str">
        <f>IF(COUNTA('Entry Form'!N24)&gt;0, 'Entry Form'!N24, "")</f>
        <v/>
      </c>
      <c r="M17" s="18" t="str">
        <f>IF(COUNTA('Entry Form'!O24)&gt;0, 'Entry Form'!O24, "")</f>
        <v/>
      </c>
      <c r="N17" s="1" t="str">
        <f>IF(COUNTA('Entry Form'!P24)&gt;0, 'Entry Form'!P24, "")</f>
        <v/>
      </c>
      <c r="O17" s="2" t="str">
        <f>IF(COUNTA('Entry Form'!Q24)&gt;0, 'Entry Form'!Q24, "")</f>
        <v/>
      </c>
      <c r="P17" s="2" t="str">
        <f>IF(COUNTA('Entry Form'!R24)&gt;0, 'Entry Form'!R24, "")</f>
        <v/>
      </c>
      <c r="Q17" s="2" t="str">
        <f>IF(COUNTA('Entry Form'!S24)&gt;0, 'Entry Form'!S24, "")</f>
        <v/>
      </c>
      <c r="R17" s="2" t="str">
        <f>IF(COUNTA('Entry Form'!T24)&gt;0, 'Entry Form'!T24, "")</f>
        <v/>
      </c>
      <c r="S17" s="2" t="str">
        <f>IF(COUNTA('Entry Form'!U24)&gt;0, 'Entry Form'!U24, "")</f>
        <v/>
      </c>
      <c r="T17" s="5" t="str">
        <f>IF(COUNTA('Entry Form'!V24)&gt;0, 'Entry Form'!V24, "")</f>
        <v/>
      </c>
      <c r="U17" s="54" t="str">
        <f>IF(COUNTA('Entry Form'!W24)&gt;0, 'Entry Form'!W24, "")</f>
        <v/>
      </c>
      <c r="V17" s="93"/>
      <c r="W17" s="10"/>
      <c r="X17" s="26"/>
      <c r="Y17" s="66"/>
      <c r="Z17" s="66"/>
      <c r="AA17" s="67"/>
      <c r="AB17" s="243"/>
    </row>
    <row r="18" spans="1:28" ht="15" customHeight="1" x14ac:dyDescent="0.25">
      <c r="A18" s="411"/>
      <c r="B18" s="126">
        <v>11</v>
      </c>
      <c r="C18" s="102" t="str">
        <f t="shared" si="0"/>
        <v/>
      </c>
      <c r="D18" s="122" t="str">
        <f t="shared" si="1"/>
        <v/>
      </c>
      <c r="E18" s="117" t="str">
        <f>IF(COUNTA('Entry Form'!B25)&gt;0, 'Entry Form'!B25, "")</f>
        <v/>
      </c>
      <c r="F18" s="3" t="str">
        <f>IF(COUNTA('Entry Form'!H25)&gt;0, 'Entry Form'!H25, "")</f>
        <v/>
      </c>
      <c r="G18" s="17" t="str">
        <f>IF(COUNTA('Entry Form'!I25)&gt;0, 'Entry Form'!I25, "")</f>
        <v/>
      </c>
      <c r="H18" s="65" t="str">
        <f>IF(COUNTA('Entry Form'!J25)&gt;0, 'Entry Form'!J25, "")</f>
        <v/>
      </c>
      <c r="I18" s="65" t="str">
        <f>IF(COUNTA('Entry Form'!K25)&gt;0, 'Entry Form'!K25, "")</f>
        <v/>
      </c>
      <c r="J18" s="65" t="str">
        <f>IF(COUNTA('Entry Form'!L25)&gt;0, 'Entry Form'!L25, "")</f>
        <v/>
      </c>
      <c r="K18" s="65" t="str">
        <f>IF(COUNTA('Entry Form'!M25)&gt;0, 'Entry Form'!M25, "")</f>
        <v/>
      </c>
      <c r="L18" s="65" t="str">
        <f>IF(COUNTA('Entry Form'!N25)&gt;0, 'Entry Form'!N25, "")</f>
        <v/>
      </c>
      <c r="M18" s="18" t="str">
        <f>IF(COUNTA('Entry Form'!O25)&gt;0, 'Entry Form'!O25, "")</f>
        <v/>
      </c>
      <c r="N18" s="1" t="str">
        <f>IF(COUNTA('Entry Form'!P25)&gt;0, 'Entry Form'!P25, "")</f>
        <v/>
      </c>
      <c r="O18" s="2" t="str">
        <f>IF(COUNTA('Entry Form'!Q25)&gt;0, 'Entry Form'!Q25, "")</f>
        <v/>
      </c>
      <c r="P18" s="2" t="str">
        <f>IF(COUNTA('Entry Form'!R25)&gt;0, 'Entry Form'!R25, "")</f>
        <v/>
      </c>
      <c r="Q18" s="2" t="str">
        <f>IF(COUNTA('Entry Form'!S25)&gt;0, 'Entry Form'!S25, "")</f>
        <v/>
      </c>
      <c r="R18" s="2" t="str">
        <f>IF(COUNTA('Entry Form'!T25)&gt;0, 'Entry Form'!T25, "")</f>
        <v/>
      </c>
      <c r="S18" s="2" t="str">
        <f>IF(COUNTA('Entry Form'!U25)&gt;0, 'Entry Form'!U25, "")</f>
        <v/>
      </c>
      <c r="T18" s="5" t="str">
        <f>IF(COUNTA('Entry Form'!V25)&gt;0, 'Entry Form'!V25, "")</f>
        <v/>
      </c>
      <c r="U18" s="54" t="str">
        <f>IF(COUNTA('Entry Form'!W25)&gt;0, 'Entry Form'!W25, "")</f>
        <v/>
      </c>
      <c r="V18" s="93"/>
      <c r="W18" s="10"/>
      <c r="X18" s="26"/>
      <c r="Y18" s="66"/>
      <c r="Z18" s="66"/>
      <c r="AA18" s="67"/>
      <c r="AB18" s="243"/>
    </row>
    <row r="19" spans="1:28" ht="15" customHeight="1" x14ac:dyDescent="0.25">
      <c r="A19" s="411"/>
      <c r="B19" s="126">
        <v>12</v>
      </c>
      <c r="C19" s="102" t="str">
        <f t="shared" si="0"/>
        <v/>
      </c>
      <c r="D19" s="122" t="str">
        <f t="shared" si="1"/>
        <v/>
      </c>
      <c r="E19" s="117" t="str">
        <f>IF(COUNTA('Entry Form'!B26)&gt;0, 'Entry Form'!B26, "")</f>
        <v/>
      </c>
      <c r="F19" s="3" t="str">
        <f>IF(COUNTA('Entry Form'!H26)&gt;0, 'Entry Form'!H26, "")</f>
        <v/>
      </c>
      <c r="G19" s="17" t="str">
        <f>IF(COUNTA('Entry Form'!I26)&gt;0, 'Entry Form'!I26, "")</f>
        <v/>
      </c>
      <c r="H19" s="65" t="str">
        <f>IF(COUNTA('Entry Form'!J26)&gt;0, 'Entry Form'!J26, "")</f>
        <v/>
      </c>
      <c r="I19" s="65" t="str">
        <f>IF(COUNTA('Entry Form'!K26)&gt;0, 'Entry Form'!K26, "")</f>
        <v/>
      </c>
      <c r="J19" s="65" t="str">
        <f>IF(COUNTA('Entry Form'!L26)&gt;0, 'Entry Form'!L26, "")</f>
        <v/>
      </c>
      <c r="K19" s="65" t="str">
        <f>IF(COUNTA('Entry Form'!M26)&gt;0, 'Entry Form'!M26, "")</f>
        <v/>
      </c>
      <c r="L19" s="65" t="str">
        <f>IF(COUNTA('Entry Form'!N26)&gt;0, 'Entry Form'!N26, "")</f>
        <v/>
      </c>
      <c r="M19" s="18" t="str">
        <f>IF(COUNTA('Entry Form'!O26)&gt;0, 'Entry Form'!O26, "")</f>
        <v/>
      </c>
      <c r="N19" s="1" t="str">
        <f>IF(COUNTA('Entry Form'!P26)&gt;0, 'Entry Form'!P26, "")</f>
        <v/>
      </c>
      <c r="O19" s="2" t="str">
        <f>IF(COUNTA('Entry Form'!Q26)&gt;0, 'Entry Form'!Q26, "")</f>
        <v/>
      </c>
      <c r="P19" s="2" t="str">
        <f>IF(COUNTA('Entry Form'!R26)&gt;0, 'Entry Form'!R26, "")</f>
        <v/>
      </c>
      <c r="Q19" s="2" t="str">
        <f>IF(COUNTA('Entry Form'!S26)&gt;0, 'Entry Form'!S26, "")</f>
        <v/>
      </c>
      <c r="R19" s="2" t="str">
        <f>IF(COUNTA('Entry Form'!T26)&gt;0, 'Entry Form'!T26, "")</f>
        <v/>
      </c>
      <c r="S19" s="2" t="str">
        <f>IF(COUNTA('Entry Form'!U26)&gt;0, 'Entry Form'!U26, "")</f>
        <v/>
      </c>
      <c r="T19" s="5" t="str">
        <f>IF(COUNTA('Entry Form'!V26)&gt;0, 'Entry Form'!V26, "")</f>
        <v/>
      </c>
      <c r="U19" s="54" t="str">
        <f>IF(COUNTA('Entry Form'!W26)&gt;0, 'Entry Form'!W26, "")</f>
        <v/>
      </c>
      <c r="V19" s="93"/>
      <c r="W19" s="10"/>
      <c r="X19" s="26"/>
      <c r="Y19" s="66"/>
      <c r="Z19" s="66"/>
      <c r="AA19" s="67"/>
      <c r="AB19" s="243"/>
    </row>
    <row r="20" spans="1:28" ht="15" customHeight="1" x14ac:dyDescent="0.25">
      <c r="A20" s="411"/>
      <c r="B20" s="126">
        <v>13</v>
      </c>
      <c r="C20" s="102" t="str">
        <f t="shared" si="0"/>
        <v/>
      </c>
      <c r="D20" s="122" t="str">
        <f t="shared" si="1"/>
        <v/>
      </c>
      <c r="E20" s="117" t="str">
        <f>IF(COUNTA('Entry Form'!B27)&gt;0, 'Entry Form'!B27, "")</f>
        <v/>
      </c>
      <c r="F20" s="3" t="str">
        <f>IF(COUNTA('Entry Form'!H27)&gt;0, 'Entry Form'!H27, "")</f>
        <v/>
      </c>
      <c r="G20" s="17" t="str">
        <f>IF(COUNTA('Entry Form'!I27)&gt;0, 'Entry Form'!I27, "")</f>
        <v/>
      </c>
      <c r="H20" s="65" t="str">
        <f>IF(COUNTA('Entry Form'!J27)&gt;0, 'Entry Form'!J27, "")</f>
        <v/>
      </c>
      <c r="I20" s="65" t="str">
        <f>IF(COUNTA('Entry Form'!K27)&gt;0, 'Entry Form'!K27, "")</f>
        <v/>
      </c>
      <c r="J20" s="65" t="str">
        <f>IF(COUNTA('Entry Form'!L27)&gt;0, 'Entry Form'!L27, "")</f>
        <v/>
      </c>
      <c r="K20" s="65" t="str">
        <f>IF(COUNTA('Entry Form'!M27)&gt;0, 'Entry Form'!M27, "")</f>
        <v/>
      </c>
      <c r="L20" s="65" t="str">
        <f>IF(COUNTA('Entry Form'!N27)&gt;0, 'Entry Form'!N27, "")</f>
        <v/>
      </c>
      <c r="M20" s="18" t="str">
        <f>IF(COUNTA('Entry Form'!O27)&gt;0, 'Entry Form'!O27, "")</f>
        <v/>
      </c>
      <c r="N20" s="1" t="str">
        <f>IF(COUNTA('Entry Form'!P27)&gt;0, 'Entry Form'!P27, "")</f>
        <v/>
      </c>
      <c r="O20" s="2" t="str">
        <f>IF(COUNTA('Entry Form'!Q27)&gt;0, 'Entry Form'!Q27, "")</f>
        <v/>
      </c>
      <c r="P20" s="2" t="str">
        <f>IF(COUNTA('Entry Form'!R27)&gt;0, 'Entry Form'!R27, "")</f>
        <v/>
      </c>
      <c r="Q20" s="2" t="str">
        <f>IF(COUNTA('Entry Form'!S27)&gt;0, 'Entry Form'!S27, "")</f>
        <v/>
      </c>
      <c r="R20" s="2" t="str">
        <f>IF(COUNTA('Entry Form'!T27)&gt;0, 'Entry Form'!T27, "")</f>
        <v/>
      </c>
      <c r="S20" s="2" t="str">
        <f>IF(COUNTA('Entry Form'!U27)&gt;0, 'Entry Form'!U27, "")</f>
        <v/>
      </c>
      <c r="T20" s="5" t="str">
        <f>IF(COUNTA('Entry Form'!V27)&gt;0, 'Entry Form'!V27, "")</f>
        <v/>
      </c>
      <c r="U20" s="54" t="str">
        <f>IF(COUNTA('Entry Form'!W27)&gt;0, 'Entry Form'!W27, "")</f>
        <v/>
      </c>
      <c r="V20" s="93"/>
      <c r="W20" s="10"/>
      <c r="X20" s="26"/>
      <c r="Y20" s="66"/>
      <c r="Z20" s="66"/>
      <c r="AA20" s="67"/>
      <c r="AB20" s="243"/>
    </row>
    <row r="21" spans="1:28" ht="15" customHeight="1" x14ac:dyDescent="0.25">
      <c r="A21" s="411"/>
      <c r="B21" s="126">
        <v>14</v>
      </c>
      <c r="C21" s="102" t="str">
        <f t="shared" si="0"/>
        <v/>
      </c>
      <c r="D21" s="122" t="str">
        <f t="shared" si="1"/>
        <v/>
      </c>
      <c r="E21" s="117" t="str">
        <f>IF(COUNTA('Entry Form'!B28)&gt;0, 'Entry Form'!B28, "")</f>
        <v/>
      </c>
      <c r="F21" s="3" t="str">
        <f>IF(COUNTA('Entry Form'!H28)&gt;0, 'Entry Form'!H28, "")</f>
        <v/>
      </c>
      <c r="G21" s="17" t="str">
        <f>IF(COUNTA('Entry Form'!I28)&gt;0, 'Entry Form'!I28, "")</f>
        <v/>
      </c>
      <c r="H21" s="65" t="str">
        <f>IF(COUNTA('Entry Form'!J28)&gt;0, 'Entry Form'!J28, "")</f>
        <v/>
      </c>
      <c r="I21" s="65" t="str">
        <f>IF(COUNTA('Entry Form'!K28)&gt;0, 'Entry Form'!K28, "")</f>
        <v/>
      </c>
      <c r="J21" s="65" t="str">
        <f>IF(COUNTA('Entry Form'!L28)&gt;0, 'Entry Form'!L28, "")</f>
        <v/>
      </c>
      <c r="K21" s="65" t="str">
        <f>IF(COUNTA('Entry Form'!M28)&gt;0, 'Entry Form'!M28, "")</f>
        <v/>
      </c>
      <c r="L21" s="65" t="str">
        <f>IF(COUNTA('Entry Form'!N28)&gt;0, 'Entry Form'!N28, "")</f>
        <v/>
      </c>
      <c r="M21" s="18" t="str">
        <f>IF(COUNTA('Entry Form'!O28)&gt;0, 'Entry Form'!O28, "")</f>
        <v/>
      </c>
      <c r="N21" s="1" t="str">
        <f>IF(COUNTA('Entry Form'!P28)&gt;0, 'Entry Form'!P28, "")</f>
        <v/>
      </c>
      <c r="O21" s="2" t="str">
        <f>IF(COUNTA('Entry Form'!Q28)&gt;0, 'Entry Form'!Q28, "")</f>
        <v/>
      </c>
      <c r="P21" s="2" t="str">
        <f>IF(COUNTA('Entry Form'!R28)&gt;0, 'Entry Form'!R28, "")</f>
        <v/>
      </c>
      <c r="Q21" s="2" t="str">
        <f>IF(COUNTA('Entry Form'!S28)&gt;0, 'Entry Form'!S28, "")</f>
        <v/>
      </c>
      <c r="R21" s="2" t="str">
        <f>IF(COUNTA('Entry Form'!T28)&gt;0, 'Entry Form'!T28, "")</f>
        <v/>
      </c>
      <c r="S21" s="2" t="str">
        <f>IF(COUNTA('Entry Form'!U28)&gt;0, 'Entry Form'!U28, "")</f>
        <v/>
      </c>
      <c r="T21" s="5" t="str">
        <f>IF(COUNTA('Entry Form'!V28)&gt;0, 'Entry Form'!V28, "")</f>
        <v/>
      </c>
      <c r="U21" s="54" t="str">
        <f>IF(COUNTA('Entry Form'!W28)&gt;0, 'Entry Form'!W28, "")</f>
        <v/>
      </c>
      <c r="V21" s="93"/>
      <c r="W21" s="10"/>
      <c r="X21" s="26"/>
      <c r="Y21" s="66"/>
      <c r="Z21" s="66"/>
      <c r="AA21" s="67"/>
      <c r="AB21" s="243"/>
    </row>
    <row r="22" spans="1:28" ht="15" customHeight="1" x14ac:dyDescent="0.25">
      <c r="A22" s="411"/>
      <c r="B22" s="126">
        <v>15</v>
      </c>
      <c r="C22" s="102" t="str">
        <f t="shared" si="0"/>
        <v/>
      </c>
      <c r="D22" s="122" t="str">
        <f t="shared" si="1"/>
        <v/>
      </c>
      <c r="E22" s="117" t="str">
        <f>IF(COUNTA('Entry Form'!B29)&gt;0, 'Entry Form'!B29, "")</f>
        <v/>
      </c>
      <c r="F22" s="3" t="str">
        <f>IF(COUNTA('Entry Form'!H29)&gt;0, 'Entry Form'!H29, "")</f>
        <v/>
      </c>
      <c r="G22" s="17" t="str">
        <f>IF(COUNTA('Entry Form'!I29)&gt;0, 'Entry Form'!I29, "")</f>
        <v/>
      </c>
      <c r="H22" s="65" t="str">
        <f>IF(COUNTA('Entry Form'!J29)&gt;0, 'Entry Form'!J29, "")</f>
        <v/>
      </c>
      <c r="I22" s="65" t="str">
        <f>IF(COUNTA('Entry Form'!K29)&gt;0, 'Entry Form'!K29, "")</f>
        <v/>
      </c>
      <c r="J22" s="65" t="str">
        <f>IF(COUNTA('Entry Form'!L29)&gt;0, 'Entry Form'!L29, "")</f>
        <v/>
      </c>
      <c r="K22" s="65" t="str">
        <f>IF(COUNTA('Entry Form'!M29)&gt;0, 'Entry Form'!M29, "")</f>
        <v/>
      </c>
      <c r="L22" s="65" t="str">
        <f>IF(COUNTA('Entry Form'!N29)&gt;0, 'Entry Form'!N29, "")</f>
        <v/>
      </c>
      <c r="M22" s="18" t="str">
        <f>IF(COUNTA('Entry Form'!O29)&gt;0, 'Entry Form'!O29, "")</f>
        <v/>
      </c>
      <c r="N22" s="1" t="str">
        <f>IF(COUNTA('Entry Form'!P29)&gt;0, 'Entry Form'!P29, "")</f>
        <v/>
      </c>
      <c r="O22" s="2" t="str">
        <f>IF(COUNTA('Entry Form'!Q29)&gt;0, 'Entry Form'!Q29, "")</f>
        <v/>
      </c>
      <c r="P22" s="2" t="str">
        <f>IF(COUNTA('Entry Form'!R29)&gt;0, 'Entry Form'!R29, "")</f>
        <v/>
      </c>
      <c r="Q22" s="2" t="str">
        <f>IF(COUNTA('Entry Form'!S29)&gt;0, 'Entry Form'!S29, "")</f>
        <v/>
      </c>
      <c r="R22" s="2" t="str">
        <f>IF(COUNTA('Entry Form'!T29)&gt;0, 'Entry Form'!T29, "")</f>
        <v/>
      </c>
      <c r="S22" s="2" t="str">
        <f>IF(COUNTA('Entry Form'!U29)&gt;0, 'Entry Form'!U29, "")</f>
        <v/>
      </c>
      <c r="T22" s="5" t="str">
        <f>IF(COUNTA('Entry Form'!V29)&gt;0, 'Entry Form'!V29, "")</f>
        <v/>
      </c>
      <c r="U22" s="54" t="str">
        <f>IF(COUNTA('Entry Form'!W29)&gt;0, 'Entry Form'!W29, "")</f>
        <v/>
      </c>
      <c r="V22" s="93"/>
      <c r="W22" s="10"/>
      <c r="X22" s="26"/>
      <c r="Y22" s="66"/>
      <c r="Z22" s="66"/>
      <c r="AA22" s="67"/>
      <c r="AB22" s="243"/>
    </row>
    <row r="23" spans="1:28" ht="15" customHeight="1" x14ac:dyDescent="0.25">
      <c r="A23" s="411"/>
      <c r="B23" s="126">
        <v>16</v>
      </c>
      <c r="C23" s="102" t="str">
        <f t="shared" si="0"/>
        <v/>
      </c>
      <c r="D23" s="122" t="str">
        <f t="shared" si="1"/>
        <v/>
      </c>
      <c r="E23" s="117" t="str">
        <f>IF(COUNTA('Entry Form'!B30)&gt;0, 'Entry Form'!B30, "")</f>
        <v/>
      </c>
      <c r="F23" s="3" t="str">
        <f>IF(COUNTA('Entry Form'!H30)&gt;0, 'Entry Form'!H30, "")</f>
        <v/>
      </c>
      <c r="G23" s="17" t="str">
        <f>IF(COUNTA('Entry Form'!I30)&gt;0, 'Entry Form'!I30, "")</f>
        <v/>
      </c>
      <c r="H23" s="65" t="str">
        <f>IF(COUNTA('Entry Form'!J30)&gt;0, 'Entry Form'!J30, "")</f>
        <v/>
      </c>
      <c r="I23" s="65" t="str">
        <f>IF(COUNTA('Entry Form'!K30)&gt;0, 'Entry Form'!K30, "")</f>
        <v/>
      </c>
      <c r="J23" s="65" t="str">
        <f>IF(COUNTA('Entry Form'!L30)&gt;0, 'Entry Form'!L30, "")</f>
        <v/>
      </c>
      <c r="K23" s="65" t="str">
        <f>IF(COUNTA('Entry Form'!M30)&gt;0, 'Entry Form'!M30, "")</f>
        <v/>
      </c>
      <c r="L23" s="65" t="str">
        <f>IF(COUNTA('Entry Form'!N30)&gt;0, 'Entry Form'!N30, "")</f>
        <v/>
      </c>
      <c r="M23" s="18" t="str">
        <f>IF(COUNTA('Entry Form'!O30)&gt;0, 'Entry Form'!O30, "")</f>
        <v/>
      </c>
      <c r="N23" s="1" t="str">
        <f>IF(COUNTA('Entry Form'!P30)&gt;0, 'Entry Form'!P30, "")</f>
        <v/>
      </c>
      <c r="O23" s="2" t="str">
        <f>IF(COUNTA('Entry Form'!Q30)&gt;0, 'Entry Form'!Q30, "")</f>
        <v/>
      </c>
      <c r="P23" s="2" t="str">
        <f>IF(COUNTA('Entry Form'!R30)&gt;0, 'Entry Form'!R30, "")</f>
        <v/>
      </c>
      <c r="Q23" s="2" t="str">
        <f>IF(COUNTA('Entry Form'!S30)&gt;0, 'Entry Form'!S30, "")</f>
        <v/>
      </c>
      <c r="R23" s="2" t="str">
        <f>IF(COUNTA('Entry Form'!T30)&gt;0, 'Entry Form'!T30, "")</f>
        <v/>
      </c>
      <c r="S23" s="2" t="str">
        <f>IF(COUNTA('Entry Form'!U30)&gt;0, 'Entry Form'!U30, "")</f>
        <v/>
      </c>
      <c r="T23" s="5" t="str">
        <f>IF(COUNTA('Entry Form'!V30)&gt;0, 'Entry Form'!V30, "")</f>
        <v/>
      </c>
      <c r="U23" s="54" t="str">
        <f>IF(COUNTA('Entry Form'!W30)&gt;0, 'Entry Form'!W30, "")</f>
        <v/>
      </c>
      <c r="V23" s="93"/>
      <c r="W23" s="10"/>
      <c r="X23" s="26"/>
      <c r="Y23" s="66"/>
      <c r="Z23" s="66"/>
      <c r="AA23" s="67"/>
      <c r="AB23" s="243"/>
    </row>
    <row r="24" spans="1:28" ht="15" customHeight="1" x14ac:dyDescent="0.25">
      <c r="A24" s="411"/>
      <c r="B24" s="126">
        <v>17</v>
      </c>
      <c r="C24" s="102" t="str">
        <f t="shared" si="0"/>
        <v/>
      </c>
      <c r="D24" s="122" t="str">
        <f t="shared" si="1"/>
        <v/>
      </c>
      <c r="E24" s="117" t="str">
        <f>IF(COUNTA('Entry Form'!B31)&gt;0, 'Entry Form'!B31, "")</f>
        <v/>
      </c>
      <c r="F24" s="3" t="str">
        <f>IF(COUNTA('Entry Form'!H31)&gt;0, 'Entry Form'!H31, "")</f>
        <v/>
      </c>
      <c r="G24" s="17" t="str">
        <f>IF(COUNTA('Entry Form'!I31)&gt;0, 'Entry Form'!I31, "")</f>
        <v/>
      </c>
      <c r="H24" s="65" t="str">
        <f>IF(COUNTA('Entry Form'!J31)&gt;0, 'Entry Form'!J31, "")</f>
        <v/>
      </c>
      <c r="I24" s="65" t="str">
        <f>IF(COUNTA('Entry Form'!K31)&gt;0, 'Entry Form'!K31, "")</f>
        <v/>
      </c>
      <c r="J24" s="65" t="str">
        <f>IF(COUNTA('Entry Form'!L31)&gt;0, 'Entry Form'!L31, "")</f>
        <v/>
      </c>
      <c r="K24" s="65" t="str">
        <f>IF(COUNTA('Entry Form'!M31)&gt;0, 'Entry Form'!M31, "")</f>
        <v/>
      </c>
      <c r="L24" s="65" t="str">
        <f>IF(COUNTA('Entry Form'!N31)&gt;0, 'Entry Form'!N31, "")</f>
        <v/>
      </c>
      <c r="M24" s="18" t="str">
        <f>IF(COUNTA('Entry Form'!O31)&gt;0, 'Entry Form'!O31, "")</f>
        <v/>
      </c>
      <c r="N24" s="1" t="str">
        <f>IF(COUNTA('Entry Form'!P31)&gt;0, 'Entry Form'!P31, "")</f>
        <v/>
      </c>
      <c r="O24" s="2" t="str">
        <f>IF(COUNTA('Entry Form'!Q31)&gt;0, 'Entry Form'!Q31, "")</f>
        <v/>
      </c>
      <c r="P24" s="2" t="str">
        <f>IF(COUNTA('Entry Form'!R31)&gt;0, 'Entry Form'!R31, "")</f>
        <v/>
      </c>
      <c r="Q24" s="2" t="str">
        <f>IF(COUNTA('Entry Form'!S31)&gt;0, 'Entry Form'!S31, "")</f>
        <v/>
      </c>
      <c r="R24" s="2" t="str">
        <f>IF(COUNTA('Entry Form'!T31)&gt;0, 'Entry Form'!T31, "")</f>
        <v/>
      </c>
      <c r="S24" s="2" t="str">
        <f>IF(COUNTA('Entry Form'!U31)&gt;0, 'Entry Form'!U31, "")</f>
        <v/>
      </c>
      <c r="T24" s="5" t="str">
        <f>IF(COUNTA('Entry Form'!V31)&gt;0, 'Entry Form'!V31, "")</f>
        <v/>
      </c>
      <c r="U24" s="54" t="str">
        <f>IF(COUNTA('Entry Form'!W31)&gt;0, 'Entry Form'!W31, "")</f>
        <v/>
      </c>
      <c r="V24" s="93"/>
      <c r="W24" s="10"/>
      <c r="X24" s="26"/>
      <c r="Y24" s="66"/>
      <c r="Z24" s="66"/>
      <c r="AA24" s="67"/>
      <c r="AB24" s="243"/>
    </row>
    <row r="25" spans="1:28" ht="15" customHeight="1" x14ac:dyDescent="0.25">
      <c r="A25" s="411"/>
      <c r="B25" s="126">
        <v>18</v>
      </c>
      <c r="C25" s="102" t="str">
        <f t="shared" si="0"/>
        <v/>
      </c>
      <c r="D25" s="122" t="str">
        <f t="shared" si="1"/>
        <v/>
      </c>
      <c r="E25" s="117" t="str">
        <f>IF(COUNTA('Entry Form'!B32)&gt;0, 'Entry Form'!B32, "")</f>
        <v/>
      </c>
      <c r="F25" s="3" t="str">
        <f>IF(COUNTA('Entry Form'!H32)&gt;0, 'Entry Form'!H32, "")</f>
        <v/>
      </c>
      <c r="G25" s="17" t="str">
        <f>IF(COUNTA('Entry Form'!I32)&gt;0, 'Entry Form'!I32, "")</f>
        <v/>
      </c>
      <c r="H25" s="65" t="str">
        <f>IF(COUNTA('Entry Form'!J32)&gt;0, 'Entry Form'!J32, "")</f>
        <v/>
      </c>
      <c r="I25" s="65" t="str">
        <f>IF(COUNTA('Entry Form'!K32)&gt;0, 'Entry Form'!K32, "")</f>
        <v/>
      </c>
      <c r="J25" s="65" t="str">
        <f>IF(COUNTA('Entry Form'!L32)&gt;0, 'Entry Form'!L32, "")</f>
        <v/>
      </c>
      <c r="K25" s="65" t="str">
        <f>IF(COUNTA('Entry Form'!M32)&gt;0, 'Entry Form'!M32, "")</f>
        <v/>
      </c>
      <c r="L25" s="65" t="str">
        <f>IF(COUNTA('Entry Form'!N32)&gt;0, 'Entry Form'!N32, "")</f>
        <v/>
      </c>
      <c r="M25" s="18" t="str">
        <f>IF(COUNTA('Entry Form'!O32)&gt;0, 'Entry Form'!O32, "")</f>
        <v/>
      </c>
      <c r="N25" s="1" t="str">
        <f>IF(COUNTA('Entry Form'!P32)&gt;0, 'Entry Form'!P32, "")</f>
        <v/>
      </c>
      <c r="O25" s="2" t="str">
        <f>IF(COUNTA('Entry Form'!Q32)&gt;0, 'Entry Form'!Q32, "")</f>
        <v/>
      </c>
      <c r="P25" s="2" t="str">
        <f>IF(COUNTA('Entry Form'!R32)&gt;0, 'Entry Form'!R32, "")</f>
        <v/>
      </c>
      <c r="Q25" s="2" t="str">
        <f>IF(COUNTA('Entry Form'!S32)&gt;0, 'Entry Form'!S32, "")</f>
        <v/>
      </c>
      <c r="R25" s="2" t="str">
        <f>IF(COUNTA('Entry Form'!T32)&gt;0, 'Entry Form'!T32, "")</f>
        <v/>
      </c>
      <c r="S25" s="2" t="str">
        <f>IF(COUNTA('Entry Form'!U32)&gt;0, 'Entry Form'!U32, "")</f>
        <v/>
      </c>
      <c r="T25" s="5" t="str">
        <f>IF(COUNTA('Entry Form'!V32)&gt;0, 'Entry Form'!V32, "")</f>
        <v/>
      </c>
      <c r="U25" s="54" t="str">
        <f>IF(COUNTA('Entry Form'!W32)&gt;0, 'Entry Form'!W32, "")</f>
        <v/>
      </c>
      <c r="V25" s="93"/>
      <c r="W25" s="10"/>
      <c r="X25" s="26"/>
      <c r="Y25" s="66"/>
      <c r="Z25" s="66"/>
      <c r="AA25" s="67"/>
      <c r="AB25" s="243"/>
    </row>
    <row r="26" spans="1:28" ht="15" customHeight="1" x14ac:dyDescent="0.25">
      <c r="A26" s="411"/>
      <c r="B26" s="126">
        <v>19</v>
      </c>
      <c r="C26" s="102" t="str">
        <f t="shared" si="0"/>
        <v/>
      </c>
      <c r="D26" s="122" t="str">
        <f t="shared" si="1"/>
        <v/>
      </c>
      <c r="E26" s="117" t="str">
        <f>IF(COUNTA('Entry Form'!B33)&gt;0, 'Entry Form'!B33, "")</f>
        <v/>
      </c>
      <c r="F26" s="3" t="str">
        <f>IF(COUNTA('Entry Form'!H33)&gt;0, 'Entry Form'!H33, "")</f>
        <v/>
      </c>
      <c r="G26" s="17" t="str">
        <f>IF(COUNTA('Entry Form'!I33)&gt;0, 'Entry Form'!I33, "")</f>
        <v/>
      </c>
      <c r="H26" s="65" t="str">
        <f>IF(COUNTA('Entry Form'!J33)&gt;0, 'Entry Form'!J33, "")</f>
        <v/>
      </c>
      <c r="I26" s="65" t="str">
        <f>IF(COUNTA('Entry Form'!K33)&gt;0, 'Entry Form'!K33, "")</f>
        <v/>
      </c>
      <c r="J26" s="65" t="str">
        <f>IF(COUNTA('Entry Form'!L33)&gt;0, 'Entry Form'!L33, "")</f>
        <v/>
      </c>
      <c r="K26" s="65" t="str">
        <f>IF(COUNTA('Entry Form'!M33)&gt;0, 'Entry Form'!M33, "")</f>
        <v/>
      </c>
      <c r="L26" s="65" t="str">
        <f>IF(COUNTA('Entry Form'!N33)&gt;0, 'Entry Form'!N33, "")</f>
        <v/>
      </c>
      <c r="M26" s="18" t="str">
        <f>IF(COUNTA('Entry Form'!O33)&gt;0, 'Entry Form'!O33, "")</f>
        <v/>
      </c>
      <c r="N26" s="1" t="str">
        <f>IF(COUNTA('Entry Form'!P33)&gt;0, 'Entry Form'!P33, "")</f>
        <v/>
      </c>
      <c r="O26" s="2" t="str">
        <f>IF(COUNTA('Entry Form'!Q33)&gt;0, 'Entry Form'!Q33, "")</f>
        <v/>
      </c>
      <c r="P26" s="2" t="str">
        <f>IF(COUNTA('Entry Form'!R33)&gt;0, 'Entry Form'!R33, "")</f>
        <v/>
      </c>
      <c r="Q26" s="2" t="str">
        <f>IF(COUNTA('Entry Form'!S33)&gt;0, 'Entry Form'!S33, "")</f>
        <v/>
      </c>
      <c r="R26" s="2" t="str">
        <f>IF(COUNTA('Entry Form'!T33)&gt;0, 'Entry Form'!T33, "")</f>
        <v/>
      </c>
      <c r="S26" s="2" t="str">
        <f>IF(COUNTA('Entry Form'!U33)&gt;0, 'Entry Form'!U33, "")</f>
        <v/>
      </c>
      <c r="T26" s="5" t="str">
        <f>IF(COUNTA('Entry Form'!V33)&gt;0, 'Entry Form'!V33, "")</f>
        <v/>
      </c>
      <c r="U26" s="54" t="str">
        <f>IF(COUNTA('Entry Form'!W33)&gt;0, 'Entry Form'!W33, "")</f>
        <v/>
      </c>
      <c r="V26" s="93"/>
      <c r="W26" s="10"/>
      <c r="X26" s="26"/>
      <c r="Y26" s="66"/>
      <c r="Z26" s="66"/>
      <c r="AA26" s="67"/>
      <c r="AB26" s="243"/>
    </row>
    <row r="27" spans="1:28" ht="15" customHeight="1" x14ac:dyDescent="0.25">
      <c r="A27" s="411"/>
      <c r="B27" s="126">
        <v>20</v>
      </c>
      <c r="C27" s="102" t="str">
        <f t="shared" si="0"/>
        <v/>
      </c>
      <c r="D27" s="122" t="str">
        <f t="shared" si="1"/>
        <v/>
      </c>
      <c r="E27" s="117" t="str">
        <f>IF(COUNTA('Entry Form'!B34)&gt;0, 'Entry Form'!B34, "")</f>
        <v/>
      </c>
      <c r="F27" s="3" t="str">
        <f>IF(COUNTA('Entry Form'!H34)&gt;0, 'Entry Form'!H34, "")</f>
        <v/>
      </c>
      <c r="G27" s="17" t="str">
        <f>IF(COUNTA('Entry Form'!I34)&gt;0, 'Entry Form'!I34, "")</f>
        <v/>
      </c>
      <c r="H27" s="65" t="str">
        <f>IF(COUNTA('Entry Form'!J34)&gt;0, 'Entry Form'!J34, "")</f>
        <v/>
      </c>
      <c r="I27" s="65" t="str">
        <f>IF(COUNTA('Entry Form'!K34)&gt;0, 'Entry Form'!K34, "")</f>
        <v/>
      </c>
      <c r="J27" s="65" t="str">
        <f>IF(COUNTA('Entry Form'!L34)&gt;0, 'Entry Form'!L34, "")</f>
        <v/>
      </c>
      <c r="K27" s="65" t="str">
        <f>IF(COUNTA('Entry Form'!M34)&gt;0, 'Entry Form'!M34, "")</f>
        <v/>
      </c>
      <c r="L27" s="65" t="str">
        <f>IF(COUNTA('Entry Form'!N34)&gt;0, 'Entry Form'!N34, "")</f>
        <v/>
      </c>
      <c r="M27" s="18" t="str">
        <f>IF(COUNTA('Entry Form'!O34)&gt;0, 'Entry Form'!O34, "")</f>
        <v/>
      </c>
      <c r="N27" s="1" t="str">
        <f>IF(COUNTA('Entry Form'!P34)&gt;0, 'Entry Form'!P34, "")</f>
        <v/>
      </c>
      <c r="O27" s="2" t="str">
        <f>IF(COUNTA('Entry Form'!Q34)&gt;0, 'Entry Form'!Q34, "")</f>
        <v/>
      </c>
      <c r="P27" s="2" t="str">
        <f>IF(COUNTA('Entry Form'!R34)&gt;0, 'Entry Form'!R34, "")</f>
        <v/>
      </c>
      <c r="Q27" s="2" t="str">
        <f>IF(COUNTA('Entry Form'!S34)&gt;0, 'Entry Form'!S34, "")</f>
        <v/>
      </c>
      <c r="R27" s="2" t="str">
        <f>IF(COUNTA('Entry Form'!T34)&gt;0, 'Entry Form'!T34, "")</f>
        <v/>
      </c>
      <c r="S27" s="2" t="str">
        <f>IF(COUNTA('Entry Form'!U34)&gt;0, 'Entry Form'!U34, "")</f>
        <v/>
      </c>
      <c r="T27" s="5" t="str">
        <f>IF(COUNTA('Entry Form'!V34)&gt;0, 'Entry Form'!V34, "")</f>
        <v/>
      </c>
      <c r="U27" s="54" t="str">
        <f>IF(COUNTA('Entry Form'!W34)&gt;0, 'Entry Form'!W34, "")</f>
        <v/>
      </c>
      <c r="V27" s="93"/>
      <c r="W27" s="10"/>
      <c r="X27" s="26"/>
      <c r="Y27" s="66"/>
      <c r="Z27" s="66"/>
      <c r="AA27" s="67"/>
      <c r="AB27" s="243"/>
    </row>
    <row r="28" spans="1:28" ht="15" customHeight="1" x14ac:dyDescent="0.25">
      <c r="A28" s="411"/>
      <c r="B28" s="126">
        <v>21</v>
      </c>
      <c r="C28" s="102" t="str">
        <f t="shared" si="0"/>
        <v/>
      </c>
      <c r="D28" s="122" t="str">
        <f t="shared" si="1"/>
        <v/>
      </c>
      <c r="E28" s="117" t="str">
        <f>IF(COUNTA('Entry Form'!B35)&gt;0, 'Entry Form'!B35, "")</f>
        <v/>
      </c>
      <c r="F28" s="3" t="str">
        <f>IF(COUNTA('Entry Form'!H35)&gt;0, 'Entry Form'!H35, "")</f>
        <v/>
      </c>
      <c r="G28" s="17" t="str">
        <f>IF(COUNTA('Entry Form'!I35)&gt;0, 'Entry Form'!I35, "")</f>
        <v/>
      </c>
      <c r="H28" s="65" t="str">
        <f>IF(COUNTA('Entry Form'!J35)&gt;0, 'Entry Form'!J35, "")</f>
        <v/>
      </c>
      <c r="I28" s="65" t="str">
        <f>IF(COUNTA('Entry Form'!K35)&gt;0, 'Entry Form'!K35, "")</f>
        <v/>
      </c>
      <c r="J28" s="65" t="str">
        <f>IF(COUNTA('Entry Form'!L35)&gt;0, 'Entry Form'!L35, "")</f>
        <v/>
      </c>
      <c r="K28" s="65" t="str">
        <f>IF(COUNTA('Entry Form'!M35)&gt;0, 'Entry Form'!M35, "")</f>
        <v/>
      </c>
      <c r="L28" s="65" t="str">
        <f>IF(COUNTA('Entry Form'!N35)&gt;0, 'Entry Form'!N35, "")</f>
        <v/>
      </c>
      <c r="M28" s="18" t="str">
        <f>IF(COUNTA('Entry Form'!O35)&gt;0, 'Entry Form'!O35, "")</f>
        <v/>
      </c>
      <c r="N28" s="1" t="str">
        <f>IF(COUNTA('Entry Form'!P35)&gt;0, 'Entry Form'!P35, "")</f>
        <v/>
      </c>
      <c r="O28" s="2" t="str">
        <f>IF(COUNTA('Entry Form'!Q35)&gt;0, 'Entry Form'!Q35, "")</f>
        <v/>
      </c>
      <c r="P28" s="2" t="str">
        <f>IF(COUNTA('Entry Form'!R35)&gt;0, 'Entry Form'!R35, "")</f>
        <v/>
      </c>
      <c r="Q28" s="2" t="str">
        <f>IF(COUNTA('Entry Form'!S35)&gt;0, 'Entry Form'!S35, "")</f>
        <v/>
      </c>
      <c r="R28" s="2" t="str">
        <f>IF(COUNTA('Entry Form'!T35)&gt;0, 'Entry Form'!T35, "")</f>
        <v/>
      </c>
      <c r="S28" s="2" t="str">
        <f>IF(COUNTA('Entry Form'!U35)&gt;0, 'Entry Form'!U35, "")</f>
        <v/>
      </c>
      <c r="T28" s="5" t="str">
        <f>IF(COUNTA('Entry Form'!V35)&gt;0, 'Entry Form'!V35, "")</f>
        <v/>
      </c>
      <c r="U28" s="54" t="str">
        <f>IF(COUNTA('Entry Form'!W35)&gt;0, 'Entry Form'!W35, "")</f>
        <v/>
      </c>
      <c r="V28" s="93"/>
      <c r="W28" s="10"/>
      <c r="X28" s="26"/>
      <c r="Y28" s="66"/>
      <c r="Z28" s="66"/>
      <c r="AA28" s="67"/>
      <c r="AB28" s="243"/>
    </row>
    <row r="29" spans="1:28" ht="15" customHeight="1" x14ac:dyDescent="0.25">
      <c r="A29" s="411"/>
      <c r="B29" s="126">
        <v>22</v>
      </c>
      <c r="C29" s="102" t="str">
        <f t="shared" si="0"/>
        <v/>
      </c>
      <c r="D29" s="122" t="str">
        <f t="shared" si="1"/>
        <v/>
      </c>
      <c r="E29" s="117" t="str">
        <f>IF(COUNTA('Entry Form'!B36)&gt;0, 'Entry Form'!B36, "")</f>
        <v/>
      </c>
      <c r="F29" s="3" t="str">
        <f>IF(COUNTA('Entry Form'!H36)&gt;0, 'Entry Form'!H36, "")</f>
        <v/>
      </c>
      <c r="G29" s="17" t="str">
        <f>IF(COUNTA('Entry Form'!I36)&gt;0, 'Entry Form'!I36, "")</f>
        <v/>
      </c>
      <c r="H29" s="65" t="str">
        <f>IF(COUNTA('Entry Form'!J36)&gt;0, 'Entry Form'!J36, "")</f>
        <v/>
      </c>
      <c r="I29" s="65" t="str">
        <f>IF(COUNTA('Entry Form'!K36)&gt;0, 'Entry Form'!K36, "")</f>
        <v/>
      </c>
      <c r="J29" s="65" t="str">
        <f>IF(COUNTA('Entry Form'!L36)&gt;0, 'Entry Form'!L36, "")</f>
        <v/>
      </c>
      <c r="K29" s="65" t="str">
        <f>IF(COUNTA('Entry Form'!M36)&gt;0, 'Entry Form'!M36, "")</f>
        <v/>
      </c>
      <c r="L29" s="65" t="str">
        <f>IF(COUNTA('Entry Form'!N36)&gt;0, 'Entry Form'!N36, "")</f>
        <v/>
      </c>
      <c r="M29" s="18" t="str">
        <f>IF(COUNTA('Entry Form'!O36)&gt;0, 'Entry Form'!O36, "")</f>
        <v/>
      </c>
      <c r="N29" s="1" t="str">
        <f>IF(COUNTA('Entry Form'!P36)&gt;0, 'Entry Form'!P36, "")</f>
        <v/>
      </c>
      <c r="O29" s="2" t="str">
        <f>IF(COUNTA('Entry Form'!Q36)&gt;0, 'Entry Form'!Q36, "")</f>
        <v/>
      </c>
      <c r="P29" s="2" t="str">
        <f>IF(COUNTA('Entry Form'!R36)&gt;0, 'Entry Form'!R36, "")</f>
        <v/>
      </c>
      <c r="Q29" s="2" t="str">
        <f>IF(COUNTA('Entry Form'!S36)&gt;0, 'Entry Form'!S36, "")</f>
        <v/>
      </c>
      <c r="R29" s="2" t="str">
        <f>IF(COUNTA('Entry Form'!T36)&gt;0, 'Entry Form'!T36, "")</f>
        <v/>
      </c>
      <c r="S29" s="2" t="str">
        <f>IF(COUNTA('Entry Form'!U36)&gt;0, 'Entry Form'!U36, "")</f>
        <v/>
      </c>
      <c r="T29" s="5" t="str">
        <f>IF(COUNTA('Entry Form'!V36)&gt;0, 'Entry Form'!V36, "")</f>
        <v/>
      </c>
      <c r="U29" s="54" t="str">
        <f>IF(COUNTA('Entry Form'!W36)&gt;0, 'Entry Form'!W36, "")</f>
        <v/>
      </c>
      <c r="V29" s="93"/>
      <c r="W29" s="10"/>
      <c r="X29" s="26"/>
      <c r="Y29" s="66"/>
      <c r="Z29" s="66"/>
      <c r="AA29" s="67"/>
      <c r="AB29" s="243"/>
    </row>
    <row r="30" spans="1:28" ht="15" customHeight="1" x14ac:dyDescent="0.25">
      <c r="A30" s="411"/>
      <c r="B30" s="126">
        <v>23</v>
      </c>
      <c r="C30" s="102" t="str">
        <f t="shared" si="0"/>
        <v/>
      </c>
      <c r="D30" s="122" t="str">
        <f t="shared" si="1"/>
        <v/>
      </c>
      <c r="E30" s="117" t="str">
        <f>IF(COUNTA('Entry Form'!B37)&gt;0, 'Entry Form'!B37, "")</f>
        <v/>
      </c>
      <c r="F30" s="3" t="str">
        <f>IF(COUNTA('Entry Form'!H37)&gt;0, 'Entry Form'!H37, "")</f>
        <v/>
      </c>
      <c r="G30" s="17" t="str">
        <f>IF(COUNTA('Entry Form'!I37)&gt;0, 'Entry Form'!I37, "")</f>
        <v/>
      </c>
      <c r="H30" s="65" t="str">
        <f>IF(COUNTA('Entry Form'!J37)&gt;0, 'Entry Form'!J37, "")</f>
        <v/>
      </c>
      <c r="I30" s="65" t="str">
        <f>IF(COUNTA('Entry Form'!K37)&gt;0, 'Entry Form'!K37, "")</f>
        <v/>
      </c>
      <c r="J30" s="65" t="str">
        <f>IF(COUNTA('Entry Form'!L37)&gt;0, 'Entry Form'!L37, "")</f>
        <v/>
      </c>
      <c r="K30" s="65" t="str">
        <f>IF(COUNTA('Entry Form'!M37)&gt;0, 'Entry Form'!M37, "")</f>
        <v/>
      </c>
      <c r="L30" s="65" t="str">
        <f>IF(COUNTA('Entry Form'!N37)&gt;0, 'Entry Form'!N37, "")</f>
        <v/>
      </c>
      <c r="M30" s="18" t="str">
        <f>IF(COUNTA('Entry Form'!O37)&gt;0, 'Entry Form'!O37, "")</f>
        <v/>
      </c>
      <c r="N30" s="1" t="str">
        <f>IF(COUNTA('Entry Form'!P37)&gt;0, 'Entry Form'!P37, "")</f>
        <v/>
      </c>
      <c r="O30" s="2" t="str">
        <f>IF(COUNTA('Entry Form'!Q37)&gt;0, 'Entry Form'!Q37, "")</f>
        <v/>
      </c>
      <c r="P30" s="2" t="str">
        <f>IF(COUNTA('Entry Form'!R37)&gt;0, 'Entry Form'!R37, "")</f>
        <v/>
      </c>
      <c r="Q30" s="2" t="str">
        <f>IF(COUNTA('Entry Form'!S37)&gt;0, 'Entry Form'!S37, "")</f>
        <v/>
      </c>
      <c r="R30" s="2" t="str">
        <f>IF(COUNTA('Entry Form'!T37)&gt;0, 'Entry Form'!T37, "")</f>
        <v/>
      </c>
      <c r="S30" s="2" t="str">
        <f>IF(COUNTA('Entry Form'!U37)&gt;0, 'Entry Form'!U37, "")</f>
        <v/>
      </c>
      <c r="T30" s="5" t="str">
        <f>IF(COUNTA('Entry Form'!V37)&gt;0, 'Entry Form'!V37, "")</f>
        <v/>
      </c>
      <c r="U30" s="54" t="str">
        <f>IF(COUNTA('Entry Form'!W37)&gt;0, 'Entry Form'!W37, "")</f>
        <v/>
      </c>
      <c r="V30" s="93"/>
      <c r="W30" s="10"/>
      <c r="X30" s="26"/>
      <c r="Y30" s="66"/>
      <c r="Z30" s="66"/>
      <c r="AA30" s="67"/>
      <c r="AB30" s="243"/>
    </row>
    <row r="31" spans="1:28" ht="15" customHeight="1" x14ac:dyDescent="0.25">
      <c r="A31" s="411"/>
      <c r="B31" s="126">
        <v>24</v>
      </c>
      <c r="C31" s="102" t="str">
        <f t="shared" si="0"/>
        <v/>
      </c>
      <c r="D31" s="122" t="str">
        <f t="shared" si="1"/>
        <v/>
      </c>
      <c r="E31" s="117" t="str">
        <f>IF(COUNTA('Entry Form'!B38)&gt;0, 'Entry Form'!B38, "")</f>
        <v/>
      </c>
      <c r="F31" s="3" t="str">
        <f>IF(COUNTA('Entry Form'!H38)&gt;0, 'Entry Form'!H38, "")</f>
        <v/>
      </c>
      <c r="G31" s="17" t="str">
        <f>IF(COUNTA('Entry Form'!I38)&gt;0, 'Entry Form'!I38, "")</f>
        <v/>
      </c>
      <c r="H31" s="65" t="str">
        <f>IF(COUNTA('Entry Form'!J38)&gt;0, 'Entry Form'!J38, "")</f>
        <v/>
      </c>
      <c r="I31" s="65" t="str">
        <f>IF(COUNTA('Entry Form'!K38)&gt;0, 'Entry Form'!K38, "")</f>
        <v/>
      </c>
      <c r="J31" s="65" t="str">
        <f>IF(COUNTA('Entry Form'!L38)&gt;0, 'Entry Form'!L38, "")</f>
        <v/>
      </c>
      <c r="K31" s="65" t="str">
        <f>IF(COUNTA('Entry Form'!M38)&gt;0, 'Entry Form'!M38, "")</f>
        <v/>
      </c>
      <c r="L31" s="65" t="str">
        <f>IF(COUNTA('Entry Form'!N38)&gt;0, 'Entry Form'!N38, "")</f>
        <v/>
      </c>
      <c r="M31" s="18" t="str">
        <f>IF(COUNTA('Entry Form'!O38)&gt;0, 'Entry Form'!O38, "")</f>
        <v/>
      </c>
      <c r="N31" s="1" t="str">
        <f>IF(COUNTA('Entry Form'!P38)&gt;0, 'Entry Form'!P38, "")</f>
        <v/>
      </c>
      <c r="O31" s="2" t="str">
        <f>IF(COUNTA('Entry Form'!Q38)&gt;0, 'Entry Form'!Q38, "")</f>
        <v/>
      </c>
      <c r="P31" s="2" t="str">
        <f>IF(COUNTA('Entry Form'!R38)&gt;0, 'Entry Form'!R38, "")</f>
        <v/>
      </c>
      <c r="Q31" s="2" t="str">
        <f>IF(COUNTA('Entry Form'!S38)&gt;0, 'Entry Form'!S38, "")</f>
        <v/>
      </c>
      <c r="R31" s="2" t="str">
        <f>IF(COUNTA('Entry Form'!T38)&gt;0, 'Entry Form'!T38, "")</f>
        <v/>
      </c>
      <c r="S31" s="2" t="str">
        <f>IF(COUNTA('Entry Form'!U38)&gt;0, 'Entry Form'!U38, "")</f>
        <v/>
      </c>
      <c r="T31" s="5" t="str">
        <f>IF(COUNTA('Entry Form'!V38)&gt;0, 'Entry Form'!V38, "")</f>
        <v/>
      </c>
      <c r="U31" s="54" t="str">
        <f>IF(COUNTA('Entry Form'!W38)&gt;0, 'Entry Form'!W38, "")</f>
        <v/>
      </c>
      <c r="V31" s="93"/>
      <c r="W31" s="10"/>
      <c r="X31" s="26"/>
      <c r="Y31" s="66"/>
      <c r="Z31" s="66"/>
      <c r="AA31" s="67"/>
      <c r="AB31" s="243"/>
    </row>
    <row r="32" spans="1:28" ht="15" customHeight="1" thickBot="1" x14ac:dyDescent="0.3">
      <c r="A32" s="412"/>
      <c r="B32" s="127">
        <v>25</v>
      </c>
      <c r="C32" s="103" t="str">
        <f t="shared" si="0"/>
        <v/>
      </c>
      <c r="D32" s="122" t="str">
        <f t="shared" si="1"/>
        <v/>
      </c>
      <c r="E32" s="118" t="str">
        <f>IF(COUNTA('Entry Form'!B39)&gt;0, 'Entry Form'!B39, "")</f>
        <v/>
      </c>
      <c r="F32" s="109" t="str">
        <f>IF(COUNTA('Entry Form'!H39)&gt;0, 'Entry Form'!H39, "")</f>
        <v/>
      </c>
      <c r="G32" s="110" t="str">
        <f>IF(COUNTA('Entry Form'!I39)&gt;0, 'Entry Form'!I39, "")</f>
        <v/>
      </c>
      <c r="H32" s="111" t="str">
        <f>IF(COUNTA('Entry Form'!J39)&gt;0, 'Entry Form'!J39, "")</f>
        <v/>
      </c>
      <c r="I32" s="111" t="str">
        <f>IF(COUNTA('Entry Form'!K39)&gt;0, 'Entry Form'!K39, "")</f>
        <v/>
      </c>
      <c r="J32" s="111" t="str">
        <f>IF(COUNTA('Entry Form'!L39)&gt;0, 'Entry Form'!L39, "")</f>
        <v/>
      </c>
      <c r="K32" s="111" t="str">
        <f>IF(COUNTA('Entry Form'!M39)&gt;0, 'Entry Form'!M39, "")</f>
        <v/>
      </c>
      <c r="L32" s="111" t="str">
        <f>IF(COUNTA('Entry Form'!N39)&gt;0, 'Entry Form'!N39, "")</f>
        <v/>
      </c>
      <c r="M32" s="112" t="str">
        <f>IF(COUNTA('Entry Form'!O39)&gt;0, 'Entry Form'!O39, "")</f>
        <v/>
      </c>
      <c r="N32" s="113" t="str">
        <f>IF(COUNTA('Entry Form'!P39)&gt;0, 'Entry Form'!P39, "")</f>
        <v/>
      </c>
      <c r="O32" s="114" t="str">
        <f>IF(COUNTA('Entry Form'!Q39)&gt;0, 'Entry Form'!Q39, "")</f>
        <v/>
      </c>
      <c r="P32" s="114" t="str">
        <f>IF(COUNTA('Entry Form'!R39)&gt;0, 'Entry Form'!R39, "")</f>
        <v/>
      </c>
      <c r="Q32" s="114" t="str">
        <f>IF(COUNTA('Entry Form'!S39)&gt;0, 'Entry Form'!S39, "")</f>
        <v/>
      </c>
      <c r="R32" s="114" t="str">
        <f>IF(COUNTA('Entry Form'!T39)&gt;0, 'Entry Form'!T39, "")</f>
        <v/>
      </c>
      <c r="S32" s="114" t="str">
        <f>IF(COUNTA('Entry Form'!U39)&gt;0, 'Entry Form'!U39, "")</f>
        <v/>
      </c>
      <c r="T32" s="115" t="str">
        <f>IF(COUNTA('Entry Form'!V39)&gt;0, 'Entry Form'!V39, "")</f>
        <v/>
      </c>
      <c r="U32" s="61" t="str">
        <f>IF(COUNTA('Entry Form'!W39)&gt;0, 'Entry Form'!W39, "")</f>
        <v/>
      </c>
      <c r="V32" s="96"/>
      <c r="W32" s="97"/>
      <c r="X32" s="29"/>
      <c r="Y32" s="70"/>
      <c r="Z32" s="70"/>
      <c r="AA32" s="71"/>
      <c r="AB32" s="245"/>
    </row>
    <row r="33" spans="1:28" ht="15" customHeight="1" x14ac:dyDescent="0.25">
      <c r="A33" s="407" t="s">
        <v>86</v>
      </c>
      <c r="B33" s="128">
        <v>1</v>
      </c>
      <c r="C33" s="101" t="str">
        <f>IF(COUNTBLANK(D33)=0, F$3, "")</f>
        <v/>
      </c>
      <c r="D33" s="121" t="str">
        <f>IF(B33&lt;='Entry Form'!J$40, MAX(D$8:D$32)+B33, "")</f>
        <v/>
      </c>
      <c r="E33" s="264" t="str">
        <f>IF(COUNTBLANK(D33)=0, "INSERT NAME HERE", "")</f>
        <v/>
      </c>
      <c r="F33" s="267" t="str">
        <f t="shared" ref="F33:F47" si="2">IF(COUNTBLANK(D33)=0, "???", "")</f>
        <v/>
      </c>
      <c r="G33" s="86"/>
      <c r="H33" s="107" t="str">
        <f>IF(COUNTBLANK(D33)=0, "Z", "")</f>
        <v/>
      </c>
      <c r="I33" s="107"/>
      <c r="J33" s="107"/>
      <c r="K33" s="107"/>
      <c r="L33" s="107"/>
      <c r="M33" s="87"/>
      <c r="N33" s="88"/>
      <c r="O33" s="108"/>
      <c r="P33" s="108"/>
      <c r="Q33" s="108"/>
      <c r="R33" s="108"/>
      <c r="S33" s="108"/>
      <c r="T33" s="89"/>
      <c r="U33" s="60"/>
      <c r="V33" s="98"/>
      <c r="W33" s="7"/>
      <c r="X33" s="24"/>
      <c r="Y33" s="68"/>
      <c r="Z33" s="68"/>
      <c r="AA33" s="69"/>
      <c r="AB33" s="242"/>
    </row>
    <row r="34" spans="1:28" ht="15" customHeight="1" x14ac:dyDescent="0.25">
      <c r="A34" s="408"/>
      <c r="B34" s="129">
        <v>2</v>
      </c>
      <c r="C34" s="102" t="str">
        <f t="shared" ref="C34:C97" si="3">IF(COUNTBLANK(D34)=0, F$3, "")</f>
        <v/>
      </c>
      <c r="D34" s="122" t="str">
        <f>IF(B34&lt;='Entry Form'!J$40, MAX(D$8:D$32)+B34, "")</f>
        <v/>
      </c>
      <c r="E34" s="265" t="str">
        <f t="shared" ref="E34:E47" si="4">IF(COUNTBLANK(D34)=0, "INSERT NAME HERE", "")</f>
        <v/>
      </c>
      <c r="F34" s="267" t="str">
        <f t="shared" si="2"/>
        <v/>
      </c>
      <c r="G34" s="17"/>
      <c r="H34" s="65" t="str">
        <f t="shared" ref="H34:H47" si="5">IF(COUNTBLANK(D34)=0, "Z", "")</f>
        <v/>
      </c>
      <c r="I34" s="65"/>
      <c r="J34" s="65"/>
      <c r="K34" s="65"/>
      <c r="L34" s="65"/>
      <c r="M34" s="18"/>
      <c r="N34" s="1"/>
      <c r="O34" s="2"/>
      <c r="P34" s="2"/>
      <c r="Q34" s="2"/>
      <c r="R34" s="2"/>
      <c r="S34" s="2"/>
      <c r="T34" s="5"/>
      <c r="U34" s="54"/>
      <c r="V34" s="93"/>
      <c r="W34" s="10"/>
      <c r="X34" s="26"/>
      <c r="Y34" s="66"/>
      <c r="Z34" s="66"/>
      <c r="AA34" s="67"/>
      <c r="AB34" s="243"/>
    </row>
    <row r="35" spans="1:28" ht="15" customHeight="1" x14ac:dyDescent="0.25">
      <c r="A35" s="408"/>
      <c r="B35" s="129">
        <v>3</v>
      </c>
      <c r="C35" s="102" t="str">
        <f t="shared" si="3"/>
        <v/>
      </c>
      <c r="D35" s="122" t="str">
        <f>IF(B35&lt;='Entry Form'!J$40, MAX(D$8:D$32)+B35, "")</f>
        <v/>
      </c>
      <c r="E35" s="265" t="str">
        <f t="shared" si="4"/>
        <v/>
      </c>
      <c r="F35" s="267" t="str">
        <f t="shared" si="2"/>
        <v/>
      </c>
      <c r="G35" s="17"/>
      <c r="H35" s="65" t="str">
        <f t="shared" si="5"/>
        <v/>
      </c>
      <c r="I35" s="65"/>
      <c r="J35" s="65"/>
      <c r="K35" s="65"/>
      <c r="L35" s="65"/>
      <c r="M35" s="18"/>
      <c r="N35" s="1"/>
      <c r="O35" s="2"/>
      <c r="P35" s="2"/>
      <c r="Q35" s="2"/>
      <c r="R35" s="2"/>
      <c r="S35" s="2"/>
      <c r="T35" s="5"/>
      <c r="U35" s="54"/>
      <c r="V35" s="93"/>
      <c r="W35" s="10"/>
      <c r="X35" s="26"/>
      <c r="Y35" s="66"/>
      <c r="Z35" s="66"/>
      <c r="AA35" s="67"/>
      <c r="AB35" s="243"/>
    </row>
    <row r="36" spans="1:28" ht="15" customHeight="1" x14ac:dyDescent="0.25">
      <c r="A36" s="408"/>
      <c r="B36" s="129">
        <v>4</v>
      </c>
      <c r="C36" s="102" t="str">
        <f t="shared" si="3"/>
        <v/>
      </c>
      <c r="D36" s="122" t="str">
        <f>IF(B36&lt;='Entry Form'!J$40, MAX(D$8:D$32)+B36, "")</f>
        <v/>
      </c>
      <c r="E36" s="265" t="str">
        <f t="shared" si="4"/>
        <v/>
      </c>
      <c r="F36" s="267" t="str">
        <f t="shared" si="2"/>
        <v/>
      </c>
      <c r="G36" s="17"/>
      <c r="H36" s="65" t="str">
        <f t="shared" si="5"/>
        <v/>
      </c>
      <c r="I36" s="65"/>
      <c r="J36" s="65"/>
      <c r="K36" s="65"/>
      <c r="L36" s="65"/>
      <c r="M36" s="18"/>
      <c r="N36" s="1"/>
      <c r="O36" s="2"/>
      <c r="P36" s="2"/>
      <c r="Q36" s="2"/>
      <c r="R36" s="2"/>
      <c r="S36" s="2"/>
      <c r="T36" s="5"/>
      <c r="U36" s="54"/>
      <c r="V36" s="93"/>
      <c r="W36" s="10"/>
      <c r="X36" s="26"/>
      <c r="Y36" s="66"/>
      <c r="Z36" s="66"/>
      <c r="AA36" s="67"/>
      <c r="AB36" s="243"/>
    </row>
    <row r="37" spans="1:28" ht="15" customHeight="1" x14ac:dyDescent="0.25">
      <c r="A37" s="408"/>
      <c r="B37" s="129">
        <v>5</v>
      </c>
      <c r="C37" s="102" t="str">
        <f t="shared" si="3"/>
        <v/>
      </c>
      <c r="D37" s="122" t="str">
        <f>IF(B37&lt;='Entry Form'!J$40, MAX(D$8:D$32)+B37, "")</f>
        <v/>
      </c>
      <c r="E37" s="265" t="str">
        <f t="shared" si="4"/>
        <v/>
      </c>
      <c r="F37" s="267" t="str">
        <f t="shared" si="2"/>
        <v/>
      </c>
      <c r="G37" s="17"/>
      <c r="H37" s="65" t="str">
        <f t="shared" si="5"/>
        <v/>
      </c>
      <c r="I37" s="65"/>
      <c r="J37" s="65"/>
      <c r="K37" s="65"/>
      <c r="L37" s="65"/>
      <c r="M37" s="18"/>
      <c r="N37" s="1"/>
      <c r="O37" s="2"/>
      <c r="P37" s="2"/>
      <c r="Q37" s="2"/>
      <c r="R37" s="2"/>
      <c r="S37" s="2"/>
      <c r="T37" s="5"/>
      <c r="U37" s="54"/>
      <c r="V37" s="93"/>
      <c r="W37" s="10"/>
      <c r="X37" s="26"/>
      <c r="Y37" s="66"/>
      <c r="Z37" s="66"/>
      <c r="AA37" s="67"/>
      <c r="AB37" s="243"/>
    </row>
    <row r="38" spans="1:28" ht="15" customHeight="1" x14ac:dyDescent="0.25">
      <c r="A38" s="408"/>
      <c r="B38" s="129">
        <v>6</v>
      </c>
      <c r="C38" s="102" t="str">
        <f t="shared" si="3"/>
        <v/>
      </c>
      <c r="D38" s="122" t="str">
        <f>IF(B38&lt;='Entry Form'!J$40, MAX(D$8:D$32)+B38, "")</f>
        <v/>
      </c>
      <c r="E38" s="265" t="str">
        <f t="shared" si="4"/>
        <v/>
      </c>
      <c r="F38" s="267" t="str">
        <f t="shared" si="2"/>
        <v/>
      </c>
      <c r="G38" s="17"/>
      <c r="H38" s="65" t="str">
        <f t="shared" si="5"/>
        <v/>
      </c>
      <c r="I38" s="65"/>
      <c r="J38" s="65"/>
      <c r="K38" s="65"/>
      <c r="L38" s="65"/>
      <c r="M38" s="18"/>
      <c r="N38" s="1"/>
      <c r="O38" s="2"/>
      <c r="P38" s="2"/>
      <c r="Q38" s="2"/>
      <c r="R38" s="2"/>
      <c r="S38" s="2"/>
      <c r="T38" s="5"/>
      <c r="U38" s="54"/>
      <c r="V38" s="93"/>
      <c r="W38" s="10"/>
      <c r="X38" s="26"/>
      <c r="Y38" s="66"/>
      <c r="Z38" s="66"/>
      <c r="AA38" s="67"/>
      <c r="AB38" s="243"/>
    </row>
    <row r="39" spans="1:28" ht="15" customHeight="1" x14ac:dyDescent="0.25">
      <c r="A39" s="408"/>
      <c r="B39" s="129">
        <v>7</v>
      </c>
      <c r="C39" s="102" t="str">
        <f t="shared" si="3"/>
        <v/>
      </c>
      <c r="D39" s="122" t="str">
        <f>IF(B39&lt;='Entry Form'!J$40, MAX(D$8:D$32)+B39, "")</f>
        <v/>
      </c>
      <c r="E39" s="265" t="str">
        <f t="shared" si="4"/>
        <v/>
      </c>
      <c r="F39" s="267" t="str">
        <f t="shared" si="2"/>
        <v/>
      </c>
      <c r="G39" s="17"/>
      <c r="H39" s="65" t="str">
        <f t="shared" si="5"/>
        <v/>
      </c>
      <c r="I39" s="65"/>
      <c r="J39" s="65"/>
      <c r="K39" s="65"/>
      <c r="L39" s="65"/>
      <c r="M39" s="18"/>
      <c r="N39" s="1"/>
      <c r="O39" s="2"/>
      <c r="P39" s="2"/>
      <c r="Q39" s="2"/>
      <c r="R39" s="2"/>
      <c r="S39" s="2"/>
      <c r="T39" s="5"/>
      <c r="U39" s="54"/>
      <c r="V39" s="93"/>
      <c r="W39" s="10"/>
      <c r="X39" s="26"/>
      <c r="Y39" s="66"/>
      <c r="Z39" s="66"/>
      <c r="AA39" s="67"/>
      <c r="AB39" s="243"/>
    </row>
    <row r="40" spans="1:28" ht="15" customHeight="1" x14ac:dyDescent="0.25">
      <c r="A40" s="408"/>
      <c r="B40" s="129">
        <v>8</v>
      </c>
      <c r="C40" s="102" t="str">
        <f t="shared" si="3"/>
        <v/>
      </c>
      <c r="D40" s="122" t="str">
        <f>IF(B40&lt;='Entry Form'!J$40, MAX(D$8:D$32)+B40, "")</f>
        <v/>
      </c>
      <c r="E40" s="265" t="str">
        <f t="shared" si="4"/>
        <v/>
      </c>
      <c r="F40" s="267" t="str">
        <f t="shared" si="2"/>
        <v/>
      </c>
      <c r="G40" s="17"/>
      <c r="H40" s="65" t="str">
        <f t="shared" si="5"/>
        <v/>
      </c>
      <c r="I40" s="65"/>
      <c r="J40" s="65"/>
      <c r="K40" s="65"/>
      <c r="L40" s="65"/>
      <c r="M40" s="18"/>
      <c r="N40" s="1"/>
      <c r="O40" s="2"/>
      <c r="P40" s="2"/>
      <c r="Q40" s="2"/>
      <c r="R40" s="2"/>
      <c r="S40" s="2"/>
      <c r="T40" s="5"/>
      <c r="U40" s="54"/>
      <c r="V40" s="93"/>
      <c r="W40" s="10"/>
      <c r="X40" s="26"/>
      <c r="Y40" s="66"/>
      <c r="Z40" s="66"/>
      <c r="AA40" s="67"/>
      <c r="AB40" s="243"/>
    </row>
    <row r="41" spans="1:28" ht="15" customHeight="1" x14ac:dyDescent="0.25">
      <c r="A41" s="408"/>
      <c r="B41" s="129">
        <v>9</v>
      </c>
      <c r="C41" s="102" t="str">
        <f t="shared" si="3"/>
        <v/>
      </c>
      <c r="D41" s="122" t="str">
        <f>IF(B41&lt;='Entry Form'!J$40, MAX(D$8:D$32)+B41, "")</f>
        <v/>
      </c>
      <c r="E41" s="265" t="str">
        <f t="shared" si="4"/>
        <v/>
      </c>
      <c r="F41" s="267" t="str">
        <f t="shared" si="2"/>
        <v/>
      </c>
      <c r="G41" s="17"/>
      <c r="H41" s="65" t="str">
        <f t="shared" si="5"/>
        <v/>
      </c>
      <c r="I41" s="65"/>
      <c r="J41" s="65"/>
      <c r="K41" s="65"/>
      <c r="L41" s="65"/>
      <c r="M41" s="18"/>
      <c r="N41" s="1"/>
      <c r="O41" s="2"/>
      <c r="P41" s="2"/>
      <c r="Q41" s="2"/>
      <c r="R41" s="2"/>
      <c r="S41" s="2"/>
      <c r="T41" s="5"/>
      <c r="U41" s="54"/>
      <c r="V41" s="93"/>
      <c r="W41" s="10"/>
      <c r="X41" s="26"/>
      <c r="Y41" s="66"/>
      <c r="Z41" s="66"/>
      <c r="AA41" s="67"/>
      <c r="AB41" s="243"/>
    </row>
    <row r="42" spans="1:28" ht="15" customHeight="1" x14ac:dyDescent="0.25">
      <c r="A42" s="408"/>
      <c r="B42" s="129">
        <v>10</v>
      </c>
      <c r="C42" s="102" t="str">
        <f t="shared" si="3"/>
        <v/>
      </c>
      <c r="D42" s="122" t="str">
        <f>IF(B42&lt;='Entry Form'!J$40, MAX(D$8:D$32)+B42, "")</f>
        <v/>
      </c>
      <c r="E42" s="265" t="str">
        <f t="shared" si="4"/>
        <v/>
      </c>
      <c r="F42" s="267" t="str">
        <f t="shared" si="2"/>
        <v/>
      </c>
      <c r="G42" s="17"/>
      <c r="H42" s="65" t="str">
        <f t="shared" si="5"/>
        <v/>
      </c>
      <c r="I42" s="65"/>
      <c r="J42" s="65"/>
      <c r="K42" s="65"/>
      <c r="L42" s="65"/>
      <c r="M42" s="18"/>
      <c r="N42" s="1"/>
      <c r="O42" s="2"/>
      <c r="P42" s="2"/>
      <c r="Q42" s="2"/>
      <c r="R42" s="2"/>
      <c r="S42" s="2"/>
      <c r="T42" s="5"/>
      <c r="U42" s="54"/>
      <c r="V42" s="93"/>
      <c r="W42" s="10"/>
      <c r="X42" s="26"/>
      <c r="Y42" s="66"/>
      <c r="Z42" s="66"/>
      <c r="AA42" s="67"/>
      <c r="AB42" s="243"/>
    </row>
    <row r="43" spans="1:28" ht="15" customHeight="1" x14ac:dyDescent="0.25">
      <c r="A43" s="408"/>
      <c r="B43" s="129">
        <v>11</v>
      </c>
      <c r="C43" s="102" t="str">
        <f t="shared" si="3"/>
        <v/>
      </c>
      <c r="D43" s="122" t="str">
        <f>IF(B43&lt;='Entry Form'!J$40, MAX(D$8:D$32)+B43, "")</f>
        <v/>
      </c>
      <c r="E43" s="265" t="str">
        <f t="shared" si="4"/>
        <v/>
      </c>
      <c r="F43" s="267" t="str">
        <f t="shared" si="2"/>
        <v/>
      </c>
      <c r="G43" s="17"/>
      <c r="H43" s="65" t="str">
        <f t="shared" si="5"/>
        <v/>
      </c>
      <c r="I43" s="65"/>
      <c r="J43" s="65"/>
      <c r="K43" s="65"/>
      <c r="L43" s="65"/>
      <c r="M43" s="18"/>
      <c r="N43" s="1"/>
      <c r="O43" s="2"/>
      <c r="P43" s="2"/>
      <c r="Q43" s="2"/>
      <c r="R43" s="2"/>
      <c r="S43" s="2"/>
      <c r="T43" s="5"/>
      <c r="U43" s="54"/>
      <c r="V43" s="93"/>
      <c r="W43" s="10"/>
      <c r="X43" s="26"/>
      <c r="Y43" s="66"/>
      <c r="Z43" s="66"/>
      <c r="AA43" s="67"/>
      <c r="AB43" s="243"/>
    </row>
    <row r="44" spans="1:28" ht="15" customHeight="1" x14ac:dyDescent="0.25">
      <c r="A44" s="408"/>
      <c r="B44" s="129">
        <v>12</v>
      </c>
      <c r="C44" s="102" t="str">
        <f t="shared" si="3"/>
        <v/>
      </c>
      <c r="D44" s="122" t="str">
        <f>IF(B44&lt;='Entry Form'!J$40, MAX(D$8:D$32)+B44, "")</f>
        <v/>
      </c>
      <c r="E44" s="265" t="str">
        <f t="shared" si="4"/>
        <v/>
      </c>
      <c r="F44" s="267" t="str">
        <f t="shared" si="2"/>
        <v/>
      </c>
      <c r="G44" s="17"/>
      <c r="H44" s="65" t="str">
        <f t="shared" si="5"/>
        <v/>
      </c>
      <c r="I44" s="65"/>
      <c r="J44" s="65"/>
      <c r="K44" s="65"/>
      <c r="L44" s="65"/>
      <c r="M44" s="18"/>
      <c r="N44" s="1"/>
      <c r="O44" s="2"/>
      <c r="P44" s="2"/>
      <c r="Q44" s="2"/>
      <c r="R44" s="2"/>
      <c r="S44" s="2"/>
      <c r="T44" s="5"/>
      <c r="U44" s="54"/>
      <c r="V44" s="93"/>
      <c r="W44" s="10"/>
      <c r="X44" s="26"/>
      <c r="Y44" s="66"/>
      <c r="Z44" s="66"/>
      <c r="AA44" s="67"/>
      <c r="AB44" s="243"/>
    </row>
    <row r="45" spans="1:28" ht="15" customHeight="1" x14ac:dyDescent="0.25">
      <c r="A45" s="408"/>
      <c r="B45" s="129">
        <v>13</v>
      </c>
      <c r="C45" s="102" t="str">
        <f t="shared" si="3"/>
        <v/>
      </c>
      <c r="D45" s="122" t="str">
        <f>IF(B45&lt;='Entry Form'!J$40, MAX(D$8:D$32)+B45, "")</f>
        <v/>
      </c>
      <c r="E45" s="265" t="str">
        <f t="shared" si="4"/>
        <v/>
      </c>
      <c r="F45" s="267" t="str">
        <f t="shared" si="2"/>
        <v/>
      </c>
      <c r="G45" s="17"/>
      <c r="H45" s="65" t="str">
        <f t="shared" si="5"/>
        <v/>
      </c>
      <c r="I45" s="65"/>
      <c r="J45" s="65"/>
      <c r="K45" s="65"/>
      <c r="L45" s="65"/>
      <c r="M45" s="18"/>
      <c r="N45" s="1"/>
      <c r="O45" s="2"/>
      <c r="P45" s="2"/>
      <c r="Q45" s="2"/>
      <c r="R45" s="2"/>
      <c r="S45" s="2"/>
      <c r="T45" s="5"/>
      <c r="U45" s="54"/>
      <c r="V45" s="93"/>
      <c r="W45" s="10"/>
      <c r="X45" s="26"/>
      <c r="Y45" s="66"/>
      <c r="Z45" s="66"/>
      <c r="AA45" s="67"/>
      <c r="AB45" s="243"/>
    </row>
    <row r="46" spans="1:28" ht="15" customHeight="1" x14ac:dyDescent="0.25">
      <c r="A46" s="408"/>
      <c r="B46" s="129">
        <v>14</v>
      </c>
      <c r="C46" s="102" t="str">
        <f t="shared" si="3"/>
        <v/>
      </c>
      <c r="D46" s="122" t="str">
        <f>IF(B46&lt;='Entry Form'!J$40, MAX(D$8:D$32)+B46, "")</f>
        <v/>
      </c>
      <c r="E46" s="265" t="str">
        <f t="shared" si="4"/>
        <v/>
      </c>
      <c r="F46" s="267" t="str">
        <f t="shared" si="2"/>
        <v/>
      </c>
      <c r="G46" s="17"/>
      <c r="H46" s="65" t="str">
        <f t="shared" si="5"/>
        <v/>
      </c>
      <c r="I46" s="65"/>
      <c r="J46" s="65"/>
      <c r="K46" s="65"/>
      <c r="L46" s="65"/>
      <c r="M46" s="18"/>
      <c r="N46" s="1"/>
      <c r="O46" s="2"/>
      <c r="P46" s="2"/>
      <c r="Q46" s="2"/>
      <c r="R46" s="2"/>
      <c r="S46" s="2"/>
      <c r="T46" s="5"/>
      <c r="U46" s="54"/>
      <c r="V46" s="93"/>
      <c r="W46" s="10"/>
      <c r="X46" s="26"/>
      <c r="Y46" s="66"/>
      <c r="Z46" s="66"/>
      <c r="AA46" s="67"/>
      <c r="AB46" s="243"/>
    </row>
    <row r="47" spans="1:28" ht="15" customHeight="1" thickBot="1" x14ac:dyDescent="0.3">
      <c r="A47" s="409"/>
      <c r="B47" s="130">
        <v>15</v>
      </c>
      <c r="C47" s="103" t="str">
        <f t="shared" si="3"/>
        <v/>
      </c>
      <c r="D47" s="123" t="str">
        <f>IF(B47&lt;='Entry Form'!J$40, MAX(D$8:D$32)+B47, "")</f>
        <v/>
      </c>
      <c r="E47" s="266" t="str">
        <f t="shared" si="4"/>
        <v/>
      </c>
      <c r="F47" s="268" t="str">
        <f t="shared" si="2"/>
        <v/>
      </c>
      <c r="G47" s="110"/>
      <c r="H47" s="111" t="str">
        <f t="shared" si="5"/>
        <v/>
      </c>
      <c r="I47" s="111"/>
      <c r="J47" s="111"/>
      <c r="K47" s="111"/>
      <c r="L47" s="111"/>
      <c r="M47" s="112"/>
      <c r="N47" s="113"/>
      <c r="O47" s="114"/>
      <c r="P47" s="114"/>
      <c r="Q47" s="114"/>
      <c r="R47" s="114"/>
      <c r="S47" s="114"/>
      <c r="T47" s="115"/>
      <c r="U47" s="61"/>
      <c r="V47" s="96"/>
      <c r="W47" s="97"/>
      <c r="X47" s="29"/>
      <c r="Y47" s="70"/>
      <c r="Z47" s="70"/>
      <c r="AA47" s="71"/>
      <c r="AB47" s="244"/>
    </row>
    <row r="48" spans="1:28" ht="15" customHeight="1" x14ac:dyDescent="0.25">
      <c r="A48" s="407" t="s">
        <v>96</v>
      </c>
      <c r="B48" s="128">
        <v>1</v>
      </c>
      <c r="C48" s="101" t="str">
        <f>IF(COUNTBLANK(D48)=0, F$3, "")</f>
        <v/>
      </c>
      <c r="D48" s="121" t="str">
        <f>IF(COUNTBLANK(E48)=0, IF(COUNTIF(E$8:E$32, E48)=1, INDEX(B$8:E$32, MATCH(E48, E$8:E$32, 0), 3), MAX(D$8:D47)+1), "")</f>
        <v/>
      </c>
      <c r="E48" s="116" t="str">
        <f>IF(COUNTA('Entry Form'!P48)&gt;0, 'Entry Form'!P48, "")</f>
        <v/>
      </c>
      <c r="F48" s="106"/>
      <c r="G48" s="86"/>
      <c r="H48" s="107"/>
      <c r="I48" s="107"/>
      <c r="J48" s="107"/>
      <c r="K48" s="107"/>
      <c r="L48" s="107"/>
      <c r="M48" s="87"/>
      <c r="N48" s="88"/>
      <c r="O48" s="108"/>
      <c r="P48" s="108"/>
      <c r="Q48" s="108"/>
      <c r="R48" s="108"/>
      <c r="S48" s="108"/>
      <c r="T48" s="89"/>
      <c r="U48" s="60"/>
      <c r="V48" s="98"/>
      <c r="W48" s="7"/>
      <c r="X48" s="24" t="str">
        <f>IF(COUNTBLANK(D48)=0, "X", "")</f>
        <v/>
      </c>
      <c r="Y48" s="68" t="str">
        <f>IF(COUNTA('Entry Form'!U48)&gt;0, 'Entry Form'!U48, "")</f>
        <v/>
      </c>
      <c r="Z48" s="68"/>
      <c r="AA48" s="69"/>
      <c r="AB48" s="246" t="str">
        <f>IF(COUNTBLANK(E48)=0, RANK(D48, D$48:D$62, 1), "")</f>
        <v/>
      </c>
    </row>
    <row r="49" spans="1:28" ht="15" customHeight="1" x14ac:dyDescent="0.25">
      <c r="A49" s="408"/>
      <c r="B49" s="129">
        <v>2</v>
      </c>
      <c r="C49" s="102" t="str">
        <f t="shared" si="3"/>
        <v/>
      </c>
      <c r="D49" s="122" t="str">
        <f>IF(COUNTBLANK(E49)=0, IF(COUNTIF(E$8:E$32, E49)=1, INDEX(B$8:E$32, MATCH(E49, E$8:E$32, 0), 3), MAX(D$8:D48)+1), "")</f>
        <v/>
      </c>
      <c r="E49" s="104" t="str">
        <f>IF(COUNTA('Entry Form'!P49)&gt;0, 'Entry Form'!P49, "")</f>
        <v/>
      </c>
      <c r="F49" s="3"/>
      <c r="G49" s="17"/>
      <c r="H49" s="77"/>
      <c r="I49" s="65"/>
      <c r="J49" s="65"/>
      <c r="K49" s="65"/>
      <c r="L49" s="65"/>
      <c r="M49" s="18"/>
      <c r="N49" s="1"/>
      <c r="O49" s="2"/>
      <c r="P49" s="2"/>
      <c r="Q49" s="2"/>
      <c r="R49" s="2"/>
      <c r="S49" s="2"/>
      <c r="T49" s="5"/>
      <c r="U49" s="54"/>
      <c r="V49" s="93"/>
      <c r="W49" s="10"/>
      <c r="X49" s="26" t="str">
        <f t="shared" ref="X49:X62" si="6">IF(COUNTBLANK(D49)=0, "X", "")</f>
        <v/>
      </c>
      <c r="Y49" s="66" t="str">
        <f>IF(COUNTA('Entry Form'!U49)&gt;0, 'Entry Form'!U49, "")</f>
        <v/>
      </c>
      <c r="Z49" s="66"/>
      <c r="AA49" s="67"/>
      <c r="AB49" s="246" t="str">
        <f t="shared" ref="AB49:AB62" si="7">IF(COUNTBLANK(E49)=0, RANK(D49, D$48:D$62, 1), "")</f>
        <v/>
      </c>
    </row>
    <row r="50" spans="1:28" ht="15" customHeight="1" x14ac:dyDescent="0.25">
      <c r="A50" s="408"/>
      <c r="B50" s="129">
        <v>3</v>
      </c>
      <c r="C50" s="102" t="str">
        <f t="shared" si="3"/>
        <v/>
      </c>
      <c r="D50" s="122" t="str">
        <f>IF(COUNTBLANK(E50)=0, IF(COUNTIF(E$8:E$32, E50)=1, INDEX(B$8:E$32, MATCH(E50, E$8:E$32, 0), 3), MAX(D$8:D49)+1), "")</f>
        <v/>
      </c>
      <c r="E50" s="104" t="str">
        <f>IF(COUNTA('Entry Form'!P50)&gt;0, 'Entry Form'!P50, "")</f>
        <v/>
      </c>
      <c r="F50" s="3"/>
      <c r="G50" s="17"/>
      <c r="H50" s="77"/>
      <c r="I50" s="65"/>
      <c r="J50" s="65"/>
      <c r="K50" s="65"/>
      <c r="L50" s="65"/>
      <c r="M50" s="18"/>
      <c r="N50" s="1"/>
      <c r="O50" s="2"/>
      <c r="P50" s="2"/>
      <c r="Q50" s="2"/>
      <c r="R50" s="2"/>
      <c r="S50" s="2"/>
      <c r="T50" s="5"/>
      <c r="U50" s="54"/>
      <c r="V50" s="93"/>
      <c r="W50" s="10"/>
      <c r="X50" s="26" t="str">
        <f t="shared" si="6"/>
        <v/>
      </c>
      <c r="Y50" s="66" t="str">
        <f>IF(COUNTA('Entry Form'!U50)&gt;0, 'Entry Form'!U50, "")</f>
        <v/>
      </c>
      <c r="Z50" s="66"/>
      <c r="AA50" s="67"/>
      <c r="AB50" s="246" t="str">
        <f t="shared" si="7"/>
        <v/>
      </c>
    </row>
    <row r="51" spans="1:28" ht="15" customHeight="1" x14ac:dyDescent="0.25">
      <c r="A51" s="408"/>
      <c r="B51" s="129">
        <v>4</v>
      </c>
      <c r="C51" s="102" t="str">
        <f t="shared" si="3"/>
        <v/>
      </c>
      <c r="D51" s="122" t="str">
        <f>IF(COUNTBLANK(E51)=0, IF(COUNTIF(E$8:E$32, E51)=1, INDEX(B$8:E$32, MATCH(E51, E$8:E$32, 0), 3), MAX(D$8:D50)+1), "")</f>
        <v/>
      </c>
      <c r="E51" s="104" t="str">
        <f>IF(COUNTA('Entry Form'!P51)&gt;0, 'Entry Form'!P51, "")</f>
        <v/>
      </c>
      <c r="F51" s="3"/>
      <c r="G51" s="17"/>
      <c r="H51" s="77"/>
      <c r="I51" s="65"/>
      <c r="J51" s="65"/>
      <c r="K51" s="65"/>
      <c r="L51" s="65"/>
      <c r="M51" s="18"/>
      <c r="N51" s="1"/>
      <c r="O51" s="2"/>
      <c r="P51" s="2"/>
      <c r="Q51" s="2"/>
      <c r="R51" s="2"/>
      <c r="S51" s="2"/>
      <c r="T51" s="5"/>
      <c r="U51" s="54"/>
      <c r="V51" s="93"/>
      <c r="W51" s="10"/>
      <c r="X51" s="26" t="str">
        <f t="shared" si="6"/>
        <v/>
      </c>
      <c r="Y51" s="66" t="str">
        <f>IF(COUNTA('Entry Form'!U51)&gt;0, 'Entry Form'!U51, "")</f>
        <v/>
      </c>
      <c r="Z51" s="66"/>
      <c r="AA51" s="67"/>
      <c r="AB51" s="246" t="str">
        <f t="shared" si="7"/>
        <v/>
      </c>
    </row>
    <row r="52" spans="1:28" ht="15" customHeight="1" x14ac:dyDescent="0.25">
      <c r="A52" s="408"/>
      <c r="B52" s="129">
        <v>5</v>
      </c>
      <c r="C52" s="102" t="str">
        <f t="shared" si="3"/>
        <v/>
      </c>
      <c r="D52" s="122" t="str">
        <f>IF(COUNTBLANK(E52)=0, IF(COUNTIF(E$8:E$32, E52)=1, INDEX(B$8:E$32, MATCH(E52, E$8:E$32, 0), 3), MAX(D$8:D51)+1), "")</f>
        <v/>
      </c>
      <c r="E52" s="104" t="str">
        <f>IF(COUNTA('Entry Form'!P52)&gt;0, 'Entry Form'!P52, "")</f>
        <v/>
      </c>
      <c r="F52" s="3"/>
      <c r="G52" s="17"/>
      <c r="H52" s="77"/>
      <c r="I52" s="65"/>
      <c r="J52" s="65"/>
      <c r="K52" s="65"/>
      <c r="L52" s="65"/>
      <c r="M52" s="18"/>
      <c r="N52" s="1"/>
      <c r="O52" s="2"/>
      <c r="P52" s="2"/>
      <c r="Q52" s="2"/>
      <c r="R52" s="2"/>
      <c r="S52" s="2"/>
      <c r="T52" s="5"/>
      <c r="U52" s="54"/>
      <c r="V52" s="93"/>
      <c r="W52" s="10"/>
      <c r="X52" s="26" t="str">
        <f t="shared" si="6"/>
        <v/>
      </c>
      <c r="Y52" s="66" t="str">
        <f>IF(COUNTA('Entry Form'!U52)&gt;0, 'Entry Form'!U52, "")</f>
        <v/>
      </c>
      <c r="Z52" s="66"/>
      <c r="AA52" s="67"/>
      <c r="AB52" s="246" t="str">
        <f t="shared" si="7"/>
        <v/>
      </c>
    </row>
    <row r="53" spans="1:28" ht="15" customHeight="1" x14ac:dyDescent="0.25">
      <c r="A53" s="408"/>
      <c r="B53" s="129">
        <v>6</v>
      </c>
      <c r="C53" s="102" t="str">
        <f t="shared" si="3"/>
        <v/>
      </c>
      <c r="D53" s="122" t="str">
        <f>IF(COUNTBLANK(E53)=0, IF(COUNTIF(E$8:E$32, E53)=1, INDEX(B$8:E$32, MATCH(E53, E$8:E$32, 0), 3), MAX(D$8:D52)+1), "")</f>
        <v/>
      </c>
      <c r="E53" s="104" t="str">
        <f>IF(COUNTA('Entry Form'!P53)&gt;0, 'Entry Form'!P53, "")</f>
        <v/>
      </c>
      <c r="F53" s="3"/>
      <c r="G53" s="17"/>
      <c r="H53" s="77"/>
      <c r="I53" s="65"/>
      <c r="J53" s="65"/>
      <c r="K53" s="65"/>
      <c r="L53" s="65"/>
      <c r="M53" s="18"/>
      <c r="N53" s="1"/>
      <c r="O53" s="2"/>
      <c r="P53" s="2"/>
      <c r="Q53" s="2"/>
      <c r="R53" s="2"/>
      <c r="S53" s="2"/>
      <c r="T53" s="5"/>
      <c r="U53" s="54"/>
      <c r="V53" s="93"/>
      <c r="W53" s="10"/>
      <c r="X53" s="26" t="str">
        <f t="shared" si="6"/>
        <v/>
      </c>
      <c r="Y53" s="66" t="str">
        <f>IF(COUNTA('Entry Form'!U53)&gt;0, 'Entry Form'!U53, "")</f>
        <v/>
      </c>
      <c r="Z53" s="66"/>
      <c r="AA53" s="67"/>
      <c r="AB53" s="246" t="str">
        <f t="shared" si="7"/>
        <v/>
      </c>
    </row>
    <row r="54" spans="1:28" ht="15" customHeight="1" x14ac:dyDescent="0.25">
      <c r="A54" s="408"/>
      <c r="B54" s="129">
        <v>7</v>
      </c>
      <c r="C54" s="102" t="str">
        <f t="shared" si="3"/>
        <v/>
      </c>
      <c r="D54" s="122" t="str">
        <f>IF(COUNTBLANK(E54)=0, IF(COUNTIF(E$8:E$32, E54)=1, INDEX(B$8:E$32, MATCH(E54, E$8:E$32, 0), 3), MAX(D$8:D53)+1), "")</f>
        <v/>
      </c>
      <c r="E54" s="104" t="str">
        <f>IF(COUNTA('Entry Form'!P54)&gt;0, 'Entry Form'!P54, "")</f>
        <v/>
      </c>
      <c r="F54" s="3"/>
      <c r="G54" s="17"/>
      <c r="H54" s="77"/>
      <c r="I54" s="65"/>
      <c r="J54" s="65"/>
      <c r="K54" s="65"/>
      <c r="L54" s="65"/>
      <c r="M54" s="18"/>
      <c r="N54" s="1"/>
      <c r="O54" s="2"/>
      <c r="P54" s="2"/>
      <c r="Q54" s="2"/>
      <c r="R54" s="2"/>
      <c r="S54" s="2"/>
      <c r="T54" s="5"/>
      <c r="U54" s="54"/>
      <c r="V54" s="93"/>
      <c r="W54" s="10"/>
      <c r="X54" s="26" t="str">
        <f t="shared" si="6"/>
        <v/>
      </c>
      <c r="Y54" s="66" t="str">
        <f>IF(COUNTA('Entry Form'!U54)&gt;0, 'Entry Form'!U54, "")</f>
        <v/>
      </c>
      <c r="Z54" s="66"/>
      <c r="AA54" s="67"/>
      <c r="AB54" s="246" t="str">
        <f t="shared" si="7"/>
        <v/>
      </c>
    </row>
    <row r="55" spans="1:28" ht="15" customHeight="1" x14ac:dyDescent="0.25">
      <c r="A55" s="408"/>
      <c r="B55" s="129">
        <v>8</v>
      </c>
      <c r="C55" s="102" t="str">
        <f t="shared" si="3"/>
        <v/>
      </c>
      <c r="D55" s="122" t="str">
        <f>IF(COUNTBLANK(E55)=0, IF(COUNTIF(E$8:E$32, E55)=1, INDEX(B$8:E$32, MATCH(E55, E$8:E$32, 0), 3), MAX(D$8:D54)+1), "")</f>
        <v/>
      </c>
      <c r="E55" s="104" t="str">
        <f>IF(COUNTA('Entry Form'!P55)&gt;0, 'Entry Form'!P55, "")</f>
        <v/>
      </c>
      <c r="F55" s="3"/>
      <c r="G55" s="17"/>
      <c r="H55" s="77"/>
      <c r="I55" s="65"/>
      <c r="J55" s="65"/>
      <c r="K55" s="65"/>
      <c r="L55" s="65"/>
      <c r="M55" s="18"/>
      <c r="N55" s="1"/>
      <c r="O55" s="2"/>
      <c r="P55" s="2"/>
      <c r="Q55" s="2"/>
      <c r="R55" s="2"/>
      <c r="S55" s="2"/>
      <c r="T55" s="5"/>
      <c r="U55" s="54"/>
      <c r="V55" s="93"/>
      <c r="W55" s="10"/>
      <c r="X55" s="26" t="str">
        <f t="shared" si="6"/>
        <v/>
      </c>
      <c r="Y55" s="66" t="str">
        <f>IF(COUNTA('Entry Form'!U55)&gt;0, 'Entry Form'!U55, "")</f>
        <v/>
      </c>
      <c r="Z55" s="66"/>
      <c r="AA55" s="67"/>
      <c r="AB55" s="246" t="str">
        <f t="shared" si="7"/>
        <v/>
      </c>
    </row>
    <row r="56" spans="1:28" ht="15" customHeight="1" x14ac:dyDescent="0.25">
      <c r="A56" s="408"/>
      <c r="B56" s="129">
        <v>9</v>
      </c>
      <c r="C56" s="102" t="str">
        <f t="shared" si="3"/>
        <v/>
      </c>
      <c r="D56" s="122" t="str">
        <f>IF(COUNTBLANK(E56)=0, IF(COUNTIF(E$8:E$32, E56)=1, INDEX(B$8:E$32, MATCH(E56, E$8:E$32, 0), 3), MAX(D$8:D55)+1), "")</f>
        <v/>
      </c>
      <c r="E56" s="104" t="str">
        <f>IF(COUNTA('Entry Form'!P56)&gt;0, 'Entry Form'!P56, "")</f>
        <v/>
      </c>
      <c r="F56" s="3"/>
      <c r="G56" s="17"/>
      <c r="H56" s="77"/>
      <c r="I56" s="65"/>
      <c r="J56" s="65"/>
      <c r="K56" s="65"/>
      <c r="L56" s="65"/>
      <c r="M56" s="18"/>
      <c r="N56" s="1"/>
      <c r="O56" s="2"/>
      <c r="P56" s="2"/>
      <c r="Q56" s="2"/>
      <c r="R56" s="2"/>
      <c r="S56" s="2"/>
      <c r="T56" s="5"/>
      <c r="U56" s="54"/>
      <c r="V56" s="93"/>
      <c r="W56" s="10"/>
      <c r="X56" s="26" t="str">
        <f t="shared" si="6"/>
        <v/>
      </c>
      <c r="Y56" s="66" t="str">
        <f>IF(COUNTA('Entry Form'!U56)&gt;0, 'Entry Form'!U56, "")</f>
        <v/>
      </c>
      <c r="Z56" s="66"/>
      <c r="AA56" s="67"/>
      <c r="AB56" s="246" t="str">
        <f t="shared" si="7"/>
        <v/>
      </c>
    </row>
    <row r="57" spans="1:28" ht="15" customHeight="1" x14ac:dyDescent="0.25">
      <c r="A57" s="408"/>
      <c r="B57" s="129">
        <v>10</v>
      </c>
      <c r="C57" s="102" t="str">
        <f t="shared" si="3"/>
        <v/>
      </c>
      <c r="D57" s="122" t="str">
        <f>IF(COUNTBLANK(E57)=0, IF(COUNTIF(E$8:E$32, E57)=1, INDEX(B$8:E$32, MATCH(E57, E$8:E$32, 0), 3), MAX(D$8:D56)+1), "")</f>
        <v/>
      </c>
      <c r="E57" s="104" t="str">
        <f>IF(COUNTA('Entry Form'!P57)&gt;0, 'Entry Form'!P57, "")</f>
        <v/>
      </c>
      <c r="F57" s="3"/>
      <c r="G57" s="17"/>
      <c r="H57" s="77"/>
      <c r="I57" s="65"/>
      <c r="J57" s="65"/>
      <c r="K57" s="65"/>
      <c r="L57" s="65"/>
      <c r="M57" s="18"/>
      <c r="N57" s="1"/>
      <c r="O57" s="2"/>
      <c r="P57" s="2"/>
      <c r="Q57" s="2"/>
      <c r="R57" s="2"/>
      <c r="S57" s="2"/>
      <c r="T57" s="5"/>
      <c r="U57" s="54"/>
      <c r="V57" s="93"/>
      <c r="W57" s="10"/>
      <c r="X57" s="26" t="str">
        <f t="shared" si="6"/>
        <v/>
      </c>
      <c r="Y57" s="66" t="str">
        <f>IF(COUNTA('Entry Form'!U57)&gt;0, 'Entry Form'!U57, "")</f>
        <v/>
      </c>
      <c r="Z57" s="66"/>
      <c r="AA57" s="67"/>
      <c r="AB57" s="246" t="str">
        <f t="shared" si="7"/>
        <v/>
      </c>
    </row>
    <row r="58" spans="1:28" ht="15" customHeight="1" x14ac:dyDescent="0.25">
      <c r="A58" s="408"/>
      <c r="B58" s="129">
        <v>11</v>
      </c>
      <c r="C58" s="102" t="str">
        <f t="shared" si="3"/>
        <v/>
      </c>
      <c r="D58" s="122" t="str">
        <f>IF(COUNTBLANK(E58)=0, IF(COUNTIF(E$8:E$32, E58)=1, INDEX(B$8:E$32, MATCH(E58, E$8:E$32, 0), 3), MAX(D$8:D57)+1), "")</f>
        <v/>
      </c>
      <c r="E58" s="104" t="str">
        <f>IF(COUNTA('Entry Form'!P58)&gt;0, 'Entry Form'!P58, "")</f>
        <v/>
      </c>
      <c r="F58" s="3"/>
      <c r="G58" s="17"/>
      <c r="H58" s="77"/>
      <c r="I58" s="65"/>
      <c r="J58" s="65"/>
      <c r="K58" s="65"/>
      <c r="L58" s="65"/>
      <c r="M58" s="18"/>
      <c r="N58" s="1"/>
      <c r="O58" s="2"/>
      <c r="P58" s="2"/>
      <c r="Q58" s="2"/>
      <c r="R58" s="2"/>
      <c r="S58" s="2"/>
      <c r="T58" s="5"/>
      <c r="U58" s="54"/>
      <c r="V58" s="93"/>
      <c r="W58" s="10"/>
      <c r="X58" s="26" t="str">
        <f t="shared" si="6"/>
        <v/>
      </c>
      <c r="Y58" s="66" t="str">
        <f>IF(COUNTA('Entry Form'!U58)&gt;0, 'Entry Form'!U58, "")</f>
        <v/>
      </c>
      <c r="Z58" s="66"/>
      <c r="AA58" s="67"/>
      <c r="AB58" s="246" t="str">
        <f t="shared" si="7"/>
        <v/>
      </c>
    </row>
    <row r="59" spans="1:28" ht="15" customHeight="1" x14ac:dyDescent="0.25">
      <c r="A59" s="408"/>
      <c r="B59" s="129">
        <v>12</v>
      </c>
      <c r="C59" s="102" t="str">
        <f t="shared" si="3"/>
        <v/>
      </c>
      <c r="D59" s="122" t="str">
        <f>IF(COUNTBLANK(E59)=0, IF(COUNTIF(E$8:E$32, E59)=1, INDEX(B$8:E$32, MATCH(E59, E$8:E$32, 0), 3), MAX(D$8:D58)+1), "")</f>
        <v/>
      </c>
      <c r="E59" s="104" t="str">
        <f>IF(COUNTA('Entry Form'!P59)&gt;0, 'Entry Form'!P59, "")</f>
        <v/>
      </c>
      <c r="F59" s="3"/>
      <c r="G59" s="17"/>
      <c r="H59" s="77"/>
      <c r="I59" s="65"/>
      <c r="J59" s="65"/>
      <c r="K59" s="65"/>
      <c r="L59" s="65"/>
      <c r="M59" s="18"/>
      <c r="N59" s="1"/>
      <c r="O59" s="2"/>
      <c r="P59" s="2"/>
      <c r="Q59" s="2"/>
      <c r="R59" s="2"/>
      <c r="S59" s="2"/>
      <c r="T59" s="5"/>
      <c r="U59" s="54"/>
      <c r="V59" s="93"/>
      <c r="W59" s="10"/>
      <c r="X59" s="26" t="str">
        <f t="shared" si="6"/>
        <v/>
      </c>
      <c r="Y59" s="66" t="str">
        <f>IF(COUNTA('Entry Form'!U59)&gt;0, 'Entry Form'!U59, "")</f>
        <v/>
      </c>
      <c r="Z59" s="66"/>
      <c r="AA59" s="67"/>
      <c r="AB59" s="246" t="str">
        <f t="shared" si="7"/>
        <v/>
      </c>
    </row>
    <row r="60" spans="1:28" ht="15" customHeight="1" x14ac:dyDescent="0.25">
      <c r="A60" s="408"/>
      <c r="B60" s="129">
        <v>13</v>
      </c>
      <c r="C60" s="102" t="str">
        <f t="shared" si="3"/>
        <v/>
      </c>
      <c r="D60" s="122" t="str">
        <f>IF(COUNTBLANK(E60)=0, IF(COUNTIF(E$8:E$32, E60)=1, INDEX(B$8:E$32, MATCH(E60, E$8:E$32, 0), 3), MAX(D$8:D59)+1), "")</f>
        <v/>
      </c>
      <c r="E60" s="104" t="str">
        <f>IF(COUNTA('Entry Form'!P60)&gt;0, 'Entry Form'!P60, "")</f>
        <v/>
      </c>
      <c r="F60" s="3"/>
      <c r="G60" s="17"/>
      <c r="H60" s="77"/>
      <c r="I60" s="65"/>
      <c r="J60" s="65"/>
      <c r="K60" s="65"/>
      <c r="L60" s="65"/>
      <c r="M60" s="18"/>
      <c r="N60" s="1"/>
      <c r="O60" s="2"/>
      <c r="P60" s="2"/>
      <c r="Q60" s="2"/>
      <c r="R60" s="2"/>
      <c r="S60" s="2"/>
      <c r="T60" s="5"/>
      <c r="U60" s="54"/>
      <c r="V60" s="93"/>
      <c r="W60" s="10"/>
      <c r="X60" s="26" t="str">
        <f t="shared" si="6"/>
        <v/>
      </c>
      <c r="Y60" s="66" t="str">
        <f>IF(COUNTA('Entry Form'!U60)&gt;0, 'Entry Form'!U60, "")</f>
        <v/>
      </c>
      <c r="Z60" s="66"/>
      <c r="AA60" s="67"/>
      <c r="AB60" s="246" t="str">
        <f t="shared" si="7"/>
        <v/>
      </c>
    </row>
    <row r="61" spans="1:28" ht="15" customHeight="1" x14ac:dyDescent="0.25">
      <c r="A61" s="408"/>
      <c r="B61" s="129">
        <v>14</v>
      </c>
      <c r="C61" s="102" t="str">
        <f t="shared" si="3"/>
        <v/>
      </c>
      <c r="D61" s="122" t="str">
        <f>IF(COUNTBLANK(E61)=0, IF(COUNTIF(E$8:E$32, E61)=1, INDEX(B$8:E$32, MATCH(E61, E$8:E$32, 0), 3), MAX(D$8:D60)+1), "")</f>
        <v/>
      </c>
      <c r="E61" s="104" t="str">
        <f>IF(COUNTA('Entry Form'!P61)&gt;0, 'Entry Form'!P61, "")</f>
        <v/>
      </c>
      <c r="F61" s="3"/>
      <c r="G61" s="17"/>
      <c r="H61" s="77"/>
      <c r="I61" s="65"/>
      <c r="J61" s="65"/>
      <c r="K61" s="65"/>
      <c r="L61" s="65"/>
      <c r="M61" s="18"/>
      <c r="N61" s="1"/>
      <c r="O61" s="2"/>
      <c r="P61" s="2"/>
      <c r="Q61" s="2"/>
      <c r="R61" s="2"/>
      <c r="S61" s="2"/>
      <c r="T61" s="5"/>
      <c r="U61" s="54"/>
      <c r="V61" s="93"/>
      <c r="W61" s="10"/>
      <c r="X61" s="26" t="str">
        <f t="shared" si="6"/>
        <v/>
      </c>
      <c r="Y61" s="66" t="str">
        <f>IF(COUNTA('Entry Form'!U61)&gt;0, 'Entry Form'!U61, "")</f>
        <v/>
      </c>
      <c r="Z61" s="66"/>
      <c r="AA61" s="67"/>
      <c r="AB61" s="246" t="str">
        <f t="shared" si="7"/>
        <v/>
      </c>
    </row>
    <row r="62" spans="1:28" ht="15" customHeight="1" thickBot="1" x14ac:dyDescent="0.3">
      <c r="A62" s="409"/>
      <c r="B62" s="130">
        <v>15</v>
      </c>
      <c r="C62" s="103" t="str">
        <f t="shared" si="3"/>
        <v/>
      </c>
      <c r="D62" s="122" t="str">
        <f>IF(COUNTBLANK(E62)=0, IF(COUNTIF(E$8:E$32, E62)=1, INDEX(B$8:E$32, MATCH(E62, E$8:E$32, 0), 3), MAX(D$8:D61)+1), "")</f>
        <v/>
      </c>
      <c r="E62" s="118" t="str">
        <f>IF(COUNTA('Entry Form'!P62)&gt;0, 'Entry Form'!P62, "")</f>
        <v/>
      </c>
      <c r="F62" s="109"/>
      <c r="G62" s="110"/>
      <c r="H62" s="111"/>
      <c r="I62" s="111"/>
      <c r="J62" s="111"/>
      <c r="K62" s="111"/>
      <c r="L62" s="111"/>
      <c r="M62" s="112"/>
      <c r="N62" s="113"/>
      <c r="O62" s="114"/>
      <c r="P62" s="114"/>
      <c r="Q62" s="114"/>
      <c r="R62" s="114"/>
      <c r="S62" s="114"/>
      <c r="T62" s="115"/>
      <c r="U62" s="61"/>
      <c r="V62" s="96"/>
      <c r="W62" s="97"/>
      <c r="X62" s="29" t="str">
        <f t="shared" si="6"/>
        <v/>
      </c>
      <c r="Y62" s="70" t="str">
        <f>IF(COUNTA('Entry Form'!U62)&gt;0, 'Entry Form'!U62, "")</f>
        <v/>
      </c>
      <c r="Z62" s="70"/>
      <c r="AA62" s="71"/>
      <c r="AB62" s="246" t="str">
        <f t="shared" si="7"/>
        <v/>
      </c>
    </row>
    <row r="63" spans="1:28" ht="15" customHeight="1" x14ac:dyDescent="0.25">
      <c r="A63" s="407" t="s">
        <v>88</v>
      </c>
      <c r="B63" s="128">
        <v>1</v>
      </c>
      <c r="C63" s="101" t="str">
        <f t="shared" si="3"/>
        <v/>
      </c>
      <c r="D63" s="121" t="str">
        <f>IF(COUNTBLANK(E63)=0, IF(COUNTIF(E$8:E$32, E63)=1, INDEX(B$8:E$32, MATCH(E63, E$8:E$32, 0), 3), MAX(D$8:D62)+1), "")</f>
        <v/>
      </c>
      <c r="E63" s="116" t="str">
        <f>IF(COUNTA('Entry Form'!W48)&gt;0, 'Entry Form'!W48, "")</f>
        <v/>
      </c>
      <c r="F63" s="106"/>
      <c r="G63" s="86"/>
      <c r="H63" s="107"/>
      <c r="I63" s="107"/>
      <c r="J63" s="107"/>
      <c r="K63" s="107"/>
      <c r="L63" s="107"/>
      <c r="M63" s="87"/>
      <c r="N63" s="88"/>
      <c r="O63" s="108"/>
      <c r="P63" s="108"/>
      <c r="Q63" s="108"/>
      <c r="R63" s="108"/>
      <c r="S63" s="108"/>
      <c r="T63" s="89"/>
      <c r="U63" s="60"/>
      <c r="V63" s="98"/>
      <c r="W63" s="7"/>
      <c r="X63" s="24"/>
      <c r="Y63" s="68"/>
      <c r="Z63" s="68" t="str">
        <f>IF(COUNTBLANK(D63)=0, "X", "")</f>
        <v/>
      </c>
      <c r="AA63" s="69" t="str">
        <f>IF(COUNTA('Entry Form'!AB48)&gt;0, 'Entry Form'!AB48, "")</f>
        <v/>
      </c>
      <c r="AB63" s="242" t="str">
        <f>IF(COUNTBLANK(E63)=0, RANK(D63, D$63:D$77, 1), "")</f>
        <v/>
      </c>
    </row>
    <row r="64" spans="1:28" ht="15" customHeight="1" x14ac:dyDescent="0.25">
      <c r="A64" s="408"/>
      <c r="B64" s="129">
        <v>2</v>
      </c>
      <c r="C64" s="102" t="str">
        <f t="shared" si="3"/>
        <v/>
      </c>
      <c r="D64" s="122" t="str">
        <f>IF(COUNTBLANK(E64)=0, IF(COUNTIF(E$8:E$32, E64)=1, INDEX(B$8:E$32, MATCH(E64, E$8:E$32, 0), 3), MAX(D$8:D63)+1), "")</f>
        <v/>
      </c>
      <c r="E64" s="104" t="str">
        <f>IF(COUNTA('Entry Form'!W49)&gt;0, 'Entry Form'!W49, "")</f>
        <v/>
      </c>
      <c r="F64" s="3"/>
      <c r="G64" s="17"/>
      <c r="H64" s="65"/>
      <c r="I64" s="65"/>
      <c r="J64" s="65"/>
      <c r="K64" s="65"/>
      <c r="L64" s="65"/>
      <c r="M64" s="18"/>
      <c r="N64" s="1"/>
      <c r="O64" s="2"/>
      <c r="P64" s="2"/>
      <c r="Q64" s="2"/>
      <c r="R64" s="2"/>
      <c r="S64" s="2"/>
      <c r="T64" s="5"/>
      <c r="U64" s="54"/>
      <c r="V64" s="93"/>
      <c r="W64" s="10"/>
      <c r="X64" s="26"/>
      <c r="Y64" s="66"/>
      <c r="Z64" s="66" t="str">
        <f t="shared" ref="Z64:Z77" si="8">IF(COUNTBLANK(D64)=0, "X", "")</f>
        <v/>
      </c>
      <c r="AA64" s="67" t="str">
        <f>IF(COUNTA('Entry Form'!AB49)&gt;0, 'Entry Form'!AB49, "")</f>
        <v/>
      </c>
      <c r="AB64" s="243" t="str">
        <f t="shared" ref="AB64:AB77" si="9">IF(COUNTBLANK(E64)=0, RANK(D64, D$63:D$77, 1), "")</f>
        <v/>
      </c>
    </row>
    <row r="65" spans="1:28" ht="15" customHeight="1" x14ac:dyDescent="0.25">
      <c r="A65" s="408"/>
      <c r="B65" s="129">
        <v>3</v>
      </c>
      <c r="C65" s="102" t="str">
        <f t="shared" si="3"/>
        <v/>
      </c>
      <c r="D65" s="122" t="str">
        <f>IF(COUNTBLANK(E65)=0, IF(COUNTIF(E$8:E$32, E65)=1, INDEX(B$8:E$32, MATCH(E65, E$8:E$32, 0), 3), MAX(D$8:D64)+1), "")</f>
        <v/>
      </c>
      <c r="E65" s="104" t="str">
        <f>IF(COUNTA('Entry Form'!W50)&gt;0, 'Entry Form'!W50, "")</f>
        <v/>
      </c>
      <c r="F65" s="3"/>
      <c r="G65" s="17"/>
      <c r="H65" s="65"/>
      <c r="I65" s="65"/>
      <c r="J65" s="65"/>
      <c r="K65" s="65"/>
      <c r="L65" s="65"/>
      <c r="M65" s="18"/>
      <c r="N65" s="1"/>
      <c r="O65" s="2"/>
      <c r="P65" s="2"/>
      <c r="Q65" s="2"/>
      <c r="R65" s="2"/>
      <c r="S65" s="2"/>
      <c r="T65" s="5"/>
      <c r="U65" s="54"/>
      <c r="V65" s="93"/>
      <c r="W65" s="10"/>
      <c r="X65" s="26"/>
      <c r="Y65" s="66"/>
      <c r="Z65" s="66" t="str">
        <f t="shared" si="8"/>
        <v/>
      </c>
      <c r="AA65" s="67" t="str">
        <f>IF(COUNTA('Entry Form'!AB50)&gt;0, 'Entry Form'!AB50, "")</f>
        <v/>
      </c>
      <c r="AB65" s="243" t="str">
        <f t="shared" si="9"/>
        <v/>
      </c>
    </row>
    <row r="66" spans="1:28" ht="15" customHeight="1" x14ac:dyDescent="0.25">
      <c r="A66" s="408"/>
      <c r="B66" s="129">
        <v>4</v>
      </c>
      <c r="C66" s="102" t="str">
        <f t="shared" si="3"/>
        <v/>
      </c>
      <c r="D66" s="122" t="str">
        <f>IF(COUNTBLANK(E66)=0, IF(COUNTIF(E$8:E$32, E66)=1, INDEX(B$8:E$32, MATCH(E66, E$8:E$32, 0), 3), MAX(D$8:D65)+1), "")</f>
        <v/>
      </c>
      <c r="E66" s="104" t="str">
        <f>IF(COUNTA('Entry Form'!W51)&gt;0, 'Entry Form'!W51, "")</f>
        <v/>
      </c>
      <c r="F66" s="3"/>
      <c r="G66" s="17"/>
      <c r="H66" s="65"/>
      <c r="I66" s="65"/>
      <c r="J66" s="65"/>
      <c r="K66" s="65"/>
      <c r="L66" s="65"/>
      <c r="M66" s="18"/>
      <c r="N66" s="1"/>
      <c r="O66" s="2"/>
      <c r="P66" s="2"/>
      <c r="Q66" s="2"/>
      <c r="R66" s="2"/>
      <c r="S66" s="2"/>
      <c r="T66" s="5"/>
      <c r="U66" s="54"/>
      <c r="V66" s="93"/>
      <c r="W66" s="10"/>
      <c r="X66" s="26"/>
      <c r="Y66" s="66"/>
      <c r="Z66" s="66" t="str">
        <f t="shared" si="8"/>
        <v/>
      </c>
      <c r="AA66" s="67" t="str">
        <f>IF(COUNTA('Entry Form'!AB51)&gt;0, 'Entry Form'!AB51, "")</f>
        <v/>
      </c>
      <c r="AB66" s="243" t="str">
        <f t="shared" si="9"/>
        <v/>
      </c>
    </row>
    <row r="67" spans="1:28" ht="15" customHeight="1" x14ac:dyDescent="0.25">
      <c r="A67" s="408"/>
      <c r="B67" s="129">
        <v>5</v>
      </c>
      <c r="C67" s="102" t="str">
        <f t="shared" si="3"/>
        <v/>
      </c>
      <c r="D67" s="122" t="str">
        <f>IF(COUNTBLANK(E67)=0, IF(COUNTIF(E$8:E$32, E67)=1, INDEX(B$8:E$32, MATCH(E67, E$8:E$32, 0), 3), MAX(D$8:D66)+1), "")</f>
        <v/>
      </c>
      <c r="E67" s="104" t="str">
        <f>IF(COUNTA('Entry Form'!W52)&gt;0, 'Entry Form'!W52, "")</f>
        <v/>
      </c>
      <c r="F67" s="3"/>
      <c r="G67" s="17"/>
      <c r="H67" s="65"/>
      <c r="I67" s="65"/>
      <c r="J67" s="65"/>
      <c r="K67" s="65"/>
      <c r="L67" s="65"/>
      <c r="M67" s="18"/>
      <c r="N67" s="1"/>
      <c r="O67" s="2"/>
      <c r="P67" s="2"/>
      <c r="Q67" s="2"/>
      <c r="R67" s="2"/>
      <c r="S67" s="2"/>
      <c r="T67" s="5"/>
      <c r="U67" s="54"/>
      <c r="V67" s="93"/>
      <c r="W67" s="10"/>
      <c r="X67" s="26"/>
      <c r="Y67" s="66"/>
      <c r="Z67" s="66" t="str">
        <f t="shared" si="8"/>
        <v/>
      </c>
      <c r="AA67" s="67" t="str">
        <f>IF(COUNTA('Entry Form'!AB52)&gt;0, 'Entry Form'!AB52, "")</f>
        <v/>
      </c>
      <c r="AB67" s="243" t="str">
        <f t="shared" si="9"/>
        <v/>
      </c>
    </row>
    <row r="68" spans="1:28" ht="15" customHeight="1" x14ac:dyDescent="0.25">
      <c r="A68" s="408"/>
      <c r="B68" s="129">
        <v>6</v>
      </c>
      <c r="C68" s="102" t="str">
        <f t="shared" si="3"/>
        <v/>
      </c>
      <c r="D68" s="122" t="str">
        <f>IF(COUNTBLANK(E68)=0, IF(COUNTIF(E$8:E$32, E68)=1, INDEX(B$8:E$32, MATCH(E68, E$8:E$32, 0), 3), MAX(D$8:D67)+1), "")</f>
        <v/>
      </c>
      <c r="E68" s="104" t="str">
        <f>IF(COUNTA('Entry Form'!W53)&gt;0, 'Entry Form'!W53, "")</f>
        <v/>
      </c>
      <c r="F68" s="3"/>
      <c r="G68" s="17"/>
      <c r="H68" s="65"/>
      <c r="I68" s="65"/>
      <c r="J68" s="65"/>
      <c r="K68" s="65"/>
      <c r="L68" s="65"/>
      <c r="M68" s="18"/>
      <c r="N68" s="1"/>
      <c r="O68" s="2"/>
      <c r="P68" s="2"/>
      <c r="Q68" s="2"/>
      <c r="R68" s="2"/>
      <c r="S68" s="2"/>
      <c r="T68" s="5"/>
      <c r="U68" s="54"/>
      <c r="V68" s="93"/>
      <c r="W68" s="10"/>
      <c r="X68" s="26"/>
      <c r="Y68" s="66"/>
      <c r="Z68" s="66" t="str">
        <f t="shared" si="8"/>
        <v/>
      </c>
      <c r="AA68" s="67" t="str">
        <f>IF(COUNTA('Entry Form'!AB53)&gt;0, 'Entry Form'!AB53, "")</f>
        <v/>
      </c>
      <c r="AB68" s="243" t="str">
        <f t="shared" si="9"/>
        <v/>
      </c>
    </row>
    <row r="69" spans="1:28" ht="15" customHeight="1" x14ac:dyDescent="0.25">
      <c r="A69" s="408"/>
      <c r="B69" s="129">
        <v>7</v>
      </c>
      <c r="C69" s="102" t="str">
        <f t="shared" si="3"/>
        <v/>
      </c>
      <c r="D69" s="122" t="str">
        <f>IF(COUNTBLANK(E69)=0, IF(COUNTIF(E$8:E$32, E69)=1, INDEX(B$8:E$32, MATCH(E69, E$8:E$32, 0), 3), MAX(D$8:D68)+1), "")</f>
        <v/>
      </c>
      <c r="E69" s="104" t="str">
        <f>IF(COUNTA('Entry Form'!W54)&gt;0, 'Entry Form'!W54, "")</f>
        <v/>
      </c>
      <c r="F69" s="3"/>
      <c r="G69" s="17"/>
      <c r="H69" s="65"/>
      <c r="I69" s="65"/>
      <c r="J69" s="65"/>
      <c r="K69" s="65"/>
      <c r="L69" s="65"/>
      <c r="M69" s="18"/>
      <c r="N69" s="1"/>
      <c r="O69" s="2"/>
      <c r="P69" s="2"/>
      <c r="Q69" s="2"/>
      <c r="R69" s="2"/>
      <c r="S69" s="2"/>
      <c r="T69" s="5"/>
      <c r="U69" s="54"/>
      <c r="V69" s="93"/>
      <c r="W69" s="10"/>
      <c r="X69" s="26"/>
      <c r="Y69" s="66"/>
      <c r="Z69" s="66" t="str">
        <f t="shared" si="8"/>
        <v/>
      </c>
      <c r="AA69" s="67" t="str">
        <f>IF(COUNTA('Entry Form'!AB54)&gt;0, 'Entry Form'!AB54, "")</f>
        <v/>
      </c>
      <c r="AB69" s="243" t="str">
        <f t="shared" si="9"/>
        <v/>
      </c>
    </row>
    <row r="70" spans="1:28" ht="15" customHeight="1" x14ac:dyDescent="0.25">
      <c r="A70" s="408"/>
      <c r="B70" s="129">
        <v>8</v>
      </c>
      <c r="C70" s="102" t="str">
        <f t="shared" si="3"/>
        <v/>
      </c>
      <c r="D70" s="122" t="str">
        <f>IF(COUNTBLANK(E70)=0, IF(COUNTIF(E$8:E$32, E70)=1, INDEX(B$8:E$32, MATCH(E70, E$8:E$32, 0), 3), MAX(D$8:D69)+1), "")</f>
        <v/>
      </c>
      <c r="E70" s="104" t="str">
        <f>IF(COUNTA('Entry Form'!W55)&gt;0, 'Entry Form'!W55, "")</f>
        <v/>
      </c>
      <c r="F70" s="3"/>
      <c r="G70" s="17"/>
      <c r="H70" s="65"/>
      <c r="I70" s="65"/>
      <c r="J70" s="65"/>
      <c r="K70" s="65"/>
      <c r="L70" s="65"/>
      <c r="M70" s="18"/>
      <c r="N70" s="1"/>
      <c r="O70" s="2"/>
      <c r="P70" s="2"/>
      <c r="Q70" s="2"/>
      <c r="R70" s="2"/>
      <c r="S70" s="2"/>
      <c r="T70" s="5"/>
      <c r="U70" s="54"/>
      <c r="V70" s="93"/>
      <c r="W70" s="10"/>
      <c r="X70" s="26"/>
      <c r="Y70" s="66"/>
      <c r="Z70" s="66" t="str">
        <f t="shared" si="8"/>
        <v/>
      </c>
      <c r="AA70" s="67" t="str">
        <f>IF(COUNTA('Entry Form'!AB55)&gt;0, 'Entry Form'!AB55, "")</f>
        <v/>
      </c>
      <c r="AB70" s="243" t="str">
        <f t="shared" si="9"/>
        <v/>
      </c>
    </row>
    <row r="71" spans="1:28" ht="15" customHeight="1" x14ac:dyDescent="0.25">
      <c r="A71" s="408"/>
      <c r="B71" s="129">
        <v>9</v>
      </c>
      <c r="C71" s="102" t="str">
        <f t="shared" si="3"/>
        <v/>
      </c>
      <c r="D71" s="122" t="str">
        <f>IF(COUNTBLANK(E71)=0, IF(COUNTIF(E$8:E$32, E71)=1, INDEX(B$8:E$32, MATCH(E71, E$8:E$32, 0), 3), MAX(D$8:D70)+1), "")</f>
        <v/>
      </c>
      <c r="E71" s="104" t="str">
        <f>IF(COUNTA('Entry Form'!W56)&gt;0, 'Entry Form'!W56, "")</f>
        <v/>
      </c>
      <c r="F71" s="3"/>
      <c r="G71" s="17"/>
      <c r="H71" s="65"/>
      <c r="I71" s="65"/>
      <c r="J71" s="65"/>
      <c r="K71" s="65"/>
      <c r="L71" s="65"/>
      <c r="M71" s="18"/>
      <c r="N71" s="1"/>
      <c r="O71" s="2"/>
      <c r="P71" s="2"/>
      <c r="Q71" s="2"/>
      <c r="R71" s="2"/>
      <c r="S71" s="2"/>
      <c r="T71" s="5"/>
      <c r="U71" s="54"/>
      <c r="V71" s="93"/>
      <c r="W71" s="10"/>
      <c r="X71" s="26"/>
      <c r="Y71" s="66"/>
      <c r="Z71" s="66" t="str">
        <f t="shared" si="8"/>
        <v/>
      </c>
      <c r="AA71" s="67" t="str">
        <f>IF(COUNTA('Entry Form'!AB56)&gt;0, 'Entry Form'!AB56, "")</f>
        <v/>
      </c>
      <c r="AB71" s="243" t="str">
        <f t="shared" si="9"/>
        <v/>
      </c>
    </row>
    <row r="72" spans="1:28" ht="15" customHeight="1" x14ac:dyDescent="0.25">
      <c r="A72" s="408"/>
      <c r="B72" s="129">
        <v>10</v>
      </c>
      <c r="C72" s="102" t="str">
        <f t="shared" si="3"/>
        <v/>
      </c>
      <c r="D72" s="122" t="str">
        <f>IF(COUNTBLANK(E72)=0, IF(COUNTIF(E$8:E$32, E72)=1, INDEX(B$8:E$32, MATCH(E72, E$8:E$32, 0), 3), MAX(D$8:D71)+1), "")</f>
        <v/>
      </c>
      <c r="E72" s="104" t="str">
        <f>IF(COUNTA('Entry Form'!W57)&gt;0, 'Entry Form'!W57, "")</f>
        <v/>
      </c>
      <c r="F72" s="3"/>
      <c r="G72" s="17"/>
      <c r="H72" s="65"/>
      <c r="I72" s="65"/>
      <c r="J72" s="65"/>
      <c r="K72" s="65"/>
      <c r="L72" s="65"/>
      <c r="M72" s="18"/>
      <c r="N72" s="1"/>
      <c r="O72" s="2"/>
      <c r="P72" s="2"/>
      <c r="Q72" s="2"/>
      <c r="R72" s="2"/>
      <c r="S72" s="2"/>
      <c r="T72" s="5"/>
      <c r="U72" s="54"/>
      <c r="V72" s="93"/>
      <c r="W72" s="10"/>
      <c r="X72" s="26"/>
      <c r="Y72" s="66"/>
      <c r="Z72" s="66" t="str">
        <f t="shared" si="8"/>
        <v/>
      </c>
      <c r="AA72" s="67" t="str">
        <f>IF(COUNTA('Entry Form'!AB57)&gt;0, 'Entry Form'!AB57, "")</f>
        <v/>
      </c>
      <c r="AB72" s="243" t="str">
        <f t="shared" si="9"/>
        <v/>
      </c>
    </row>
    <row r="73" spans="1:28" ht="15" customHeight="1" x14ac:dyDescent="0.25">
      <c r="A73" s="408"/>
      <c r="B73" s="129">
        <v>11</v>
      </c>
      <c r="C73" s="102" t="str">
        <f t="shared" si="3"/>
        <v/>
      </c>
      <c r="D73" s="122" t="str">
        <f>IF(COUNTBLANK(E73)=0, IF(COUNTIF(E$8:E$32, E73)=1, INDEX(B$8:E$32, MATCH(E73, E$8:E$32, 0), 3), MAX(D$8:D72)+1), "")</f>
        <v/>
      </c>
      <c r="E73" s="104" t="str">
        <f>IF(COUNTA('Entry Form'!W58)&gt;0, 'Entry Form'!W58, "")</f>
        <v/>
      </c>
      <c r="F73" s="3"/>
      <c r="G73" s="17"/>
      <c r="H73" s="65"/>
      <c r="I73" s="65"/>
      <c r="J73" s="65"/>
      <c r="K73" s="65"/>
      <c r="L73" s="65"/>
      <c r="M73" s="18"/>
      <c r="N73" s="1"/>
      <c r="O73" s="2"/>
      <c r="P73" s="2"/>
      <c r="Q73" s="2"/>
      <c r="R73" s="2"/>
      <c r="S73" s="2"/>
      <c r="T73" s="5"/>
      <c r="U73" s="54"/>
      <c r="V73" s="93"/>
      <c r="W73" s="10"/>
      <c r="X73" s="26"/>
      <c r="Y73" s="66"/>
      <c r="Z73" s="66" t="str">
        <f t="shared" si="8"/>
        <v/>
      </c>
      <c r="AA73" s="67" t="str">
        <f>IF(COUNTA('Entry Form'!AB58)&gt;0, 'Entry Form'!AB58, "")</f>
        <v/>
      </c>
      <c r="AB73" s="243" t="str">
        <f t="shared" si="9"/>
        <v/>
      </c>
    </row>
    <row r="74" spans="1:28" ht="15" customHeight="1" x14ac:dyDescent="0.25">
      <c r="A74" s="408"/>
      <c r="B74" s="129">
        <v>12</v>
      </c>
      <c r="C74" s="102" t="str">
        <f t="shared" si="3"/>
        <v/>
      </c>
      <c r="D74" s="122" t="str">
        <f>IF(COUNTBLANK(E74)=0, IF(COUNTIF(E$8:E$32, E74)=1, INDEX(B$8:E$32, MATCH(E74, E$8:E$32, 0), 3), MAX(D$8:D73)+1), "")</f>
        <v/>
      </c>
      <c r="E74" s="104" t="str">
        <f>IF(COUNTA('Entry Form'!W59)&gt;0, 'Entry Form'!W59, "")</f>
        <v/>
      </c>
      <c r="F74" s="3"/>
      <c r="G74" s="17"/>
      <c r="H74" s="65"/>
      <c r="I74" s="65"/>
      <c r="J74" s="65"/>
      <c r="K74" s="65"/>
      <c r="L74" s="65"/>
      <c r="M74" s="18"/>
      <c r="N74" s="1"/>
      <c r="O74" s="2"/>
      <c r="P74" s="2"/>
      <c r="Q74" s="2"/>
      <c r="R74" s="2"/>
      <c r="S74" s="2"/>
      <c r="T74" s="5"/>
      <c r="U74" s="54"/>
      <c r="V74" s="93"/>
      <c r="W74" s="10"/>
      <c r="X74" s="26"/>
      <c r="Y74" s="66"/>
      <c r="Z74" s="66" t="str">
        <f t="shared" si="8"/>
        <v/>
      </c>
      <c r="AA74" s="67" t="str">
        <f>IF(COUNTA('Entry Form'!AB59)&gt;0, 'Entry Form'!AB59, "")</f>
        <v/>
      </c>
      <c r="AB74" s="243" t="str">
        <f t="shared" si="9"/>
        <v/>
      </c>
    </row>
    <row r="75" spans="1:28" ht="15" customHeight="1" x14ac:dyDescent="0.25">
      <c r="A75" s="408"/>
      <c r="B75" s="129">
        <v>13</v>
      </c>
      <c r="C75" s="102" t="str">
        <f t="shared" si="3"/>
        <v/>
      </c>
      <c r="D75" s="122" t="str">
        <f>IF(COUNTBLANK(E75)=0, IF(COUNTIF(E$8:E$32, E75)=1, INDEX(B$8:E$32, MATCH(E75, E$8:E$32, 0), 3), MAX(D$8:D74)+1), "")</f>
        <v/>
      </c>
      <c r="E75" s="104" t="str">
        <f>IF(COUNTA('Entry Form'!W60)&gt;0, 'Entry Form'!W60, "")</f>
        <v/>
      </c>
      <c r="F75" s="3"/>
      <c r="G75" s="17"/>
      <c r="H75" s="65"/>
      <c r="I75" s="65"/>
      <c r="J75" s="65"/>
      <c r="K75" s="65"/>
      <c r="L75" s="65"/>
      <c r="M75" s="18"/>
      <c r="N75" s="1"/>
      <c r="O75" s="2"/>
      <c r="P75" s="2"/>
      <c r="Q75" s="2"/>
      <c r="R75" s="2"/>
      <c r="S75" s="2"/>
      <c r="T75" s="5"/>
      <c r="U75" s="54"/>
      <c r="V75" s="93"/>
      <c r="W75" s="10"/>
      <c r="X75" s="26"/>
      <c r="Y75" s="66"/>
      <c r="Z75" s="66" t="str">
        <f t="shared" si="8"/>
        <v/>
      </c>
      <c r="AA75" s="67" t="str">
        <f>IF(COUNTA('Entry Form'!AB60)&gt;0, 'Entry Form'!AB60, "")</f>
        <v/>
      </c>
      <c r="AB75" s="243" t="str">
        <f t="shared" si="9"/>
        <v/>
      </c>
    </row>
    <row r="76" spans="1:28" ht="15" customHeight="1" x14ac:dyDescent="0.25">
      <c r="A76" s="408"/>
      <c r="B76" s="129">
        <v>14</v>
      </c>
      <c r="C76" s="102" t="str">
        <f t="shared" si="3"/>
        <v/>
      </c>
      <c r="D76" s="122" t="str">
        <f>IF(COUNTBLANK(E76)=0, IF(COUNTIF(E$8:E$32, E76)=1, INDEX(B$8:E$32, MATCH(E76, E$8:E$32, 0), 3), MAX(D$8:D75)+1), "")</f>
        <v/>
      </c>
      <c r="E76" s="104" t="str">
        <f>IF(COUNTA('Entry Form'!W61)&gt;0, 'Entry Form'!W61, "")</f>
        <v/>
      </c>
      <c r="F76" s="3"/>
      <c r="G76" s="17"/>
      <c r="H76" s="65"/>
      <c r="I76" s="65"/>
      <c r="J76" s="65"/>
      <c r="K76" s="65"/>
      <c r="L76" s="65"/>
      <c r="M76" s="18"/>
      <c r="N76" s="1"/>
      <c r="O76" s="2"/>
      <c r="P76" s="2"/>
      <c r="Q76" s="2"/>
      <c r="R76" s="2"/>
      <c r="S76" s="2"/>
      <c r="T76" s="5"/>
      <c r="U76" s="54"/>
      <c r="V76" s="93"/>
      <c r="W76" s="10"/>
      <c r="X76" s="26"/>
      <c r="Y76" s="66"/>
      <c r="Z76" s="66" t="str">
        <f t="shared" si="8"/>
        <v/>
      </c>
      <c r="AA76" s="67" t="str">
        <f>IF(COUNTA('Entry Form'!AB61)&gt;0, 'Entry Form'!AB61, "")</f>
        <v/>
      </c>
      <c r="AB76" s="243" t="str">
        <f t="shared" si="9"/>
        <v/>
      </c>
    </row>
    <row r="77" spans="1:28" ht="15" customHeight="1" thickBot="1" x14ac:dyDescent="0.3">
      <c r="A77" s="409"/>
      <c r="B77" s="130">
        <v>15</v>
      </c>
      <c r="C77" s="103" t="str">
        <f t="shared" si="3"/>
        <v/>
      </c>
      <c r="D77" s="123" t="str">
        <f>IF(COUNTBLANK(E77)=0, IF(COUNTIF(E$8:E$32, E77)=1, INDEX(B$8:E$32, MATCH(E77, E$8:E$32, 0), 3), MAX(D$8:D76)+1), "")</f>
        <v/>
      </c>
      <c r="E77" s="118" t="str">
        <f>IF(COUNTA('Entry Form'!W62)&gt;0, 'Entry Form'!W62, "")</f>
        <v/>
      </c>
      <c r="F77" s="109"/>
      <c r="G77" s="110"/>
      <c r="H77" s="111"/>
      <c r="I77" s="111"/>
      <c r="J77" s="111"/>
      <c r="K77" s="111"/>
      <c r="L77" s="111"/>
      <c r="M77" s="112"/>
      <c r="N77" s="113"/>
      <c r="O77" s="114"/>
      <c r="P77" s="114"/>
      <c r="Q77" s="114"/>
      <c r="R77" s="114"/>
      <c r="S77" s="114"/>
      <c r="T77" s="115"/>
      <c r="U77" s="61"/>
      <c r="V77" s="96"/>
      <c r="W77" s="97"/>
      <c r="X77" s="29"/>
      <c r="Y77" s="70"/>
      <c r="Z77" s="70" t="str">
        <f t="shared" si="8"/>
        <v/>
      </c>
      <c r="AA77" s="71" t="str">
        <f>IF(COUNTA('Entry Form'!AB62)&gt;0, 'Entry Form'!AB62, "")</f>
        <v/>
      </c>
      <c r="AB77" s="244" t="str">
        <f t="shared" si="9"/>
        <v/>
      </c>
    </row>
    <row r="78" spans="1:28" ht="15" customHeight="1" x14ac:dyDescent="0.25">
      <c r="A78" s="407" t="s">
        <v>97</v>
      </c>
      <c r="B78" s="128">
        <v>1</v>
      </c>
      <c r="C78" s="101" t="str">
        <f t="shared" si="3"/>
        <v/>
      </c>
      <c r="D78" s="121" t="str">
        <f>IF(COUNTBLANK(E78)=0, IF(COUNTIF(E$8:E$32, E78)=1, INDEX(B$8:E$32, MATCH(E78, E$8:E$32, 0), 3),  IF(COUNTIF(E$48:E$77, E78)=1, INDEX(B$48:E$77, MATCH(E78, E$48:E$77, 0), 3), MAX(D$8:D77)+1)), "")</f>
        <v/>
      </c>
      <c r="E78" s="116" t="str">
        <f>IF(COUNTA('Entry Form'!B48)&gt;0, 'Entry Form'!B48, "")</f>
        <v/>
      </c>
      <c r="F78" s="106"/>
      <c r="G78" s="86"/>
      <c r="H78" s="107"/>
      <c r="I78" s="107"/>
      <c r="J78" s="107"/>
      <c r="K78" s="107"/>
      <c r="L78" s="107"/>
      <c r="M78" s="87"/>
      <c r="N78" s="88"/>
      <c r="O78" s="108"/>
      <c r="P78" s="108"/>
      <c r="Q78" s="108"/>
      <c r="R78" s="108"/>
      <c r="S78" s="108"/>
      <c r="T78" s="89"/>
      <c r="U78" s="60"/>
      <c r="V78" s="98" t="str">
        <f>IF(COUNTBLANK(D78)=0, "X", "")</f>
        <v/>
      </c>
      <c r="W78" s="7" t="str">
        <f>IF(COUNTA('Entry Form'!G48)&gt;0, 'Entry Form'!G48, "")</f>
        <v/>
      </c>
      <c r="X78" s="24"/>
      <c r="Y78" s="82"/>
      <c r="Z78" s="82"/>
      <c r="AA78" s="83"/>
      <c r="AB78" s="246"/>
    </row>
    <row r="79" spans="1:28" ht="15" customHeight="1" thickBot="1" x14ac:dyDescent="0.3">
      <c r="A79" s="408"/>
      <c r="B79" s="130">
        <v>2</v>
      </c>
      <c r="C79" s="103" t="str">
        <f t="shared" si="3"/>
        <v/>
      </c>
      <c r="D79" s="123" t="str">
        <f>IF(COUNTBLANK(E79)=0, IF(COUNTIF(E$8:E$32, E79)=1, INDEX(B$8:E$32, MATCH(E79, E$8:E$32, 0), 3),  IF(COUNTIF(E$48:E$77, E79)=1, INDEX(B$48:E$77, MATCH(E79, E$48:E$77, 0), 3), MAX(D$8:D78)+1)), "")</f>
        <v/>
      </c>
      <c r="E79" s="132" t="str">
        <f>IF(COUNTA('Entry Form'!H48)&gt;0, 'Entry Form'!H48, "")</f>
        <v/>
      </c>
      <c r="F79" s="109"/>
      <c r="G79" s="110"/>
      <c r="H79" s="111"/>
      <c r="I79" s="111"/>
      <c r="J79" s="111"/>
      <c r="K79" s="111"/>
      <c r="L79" s="111"/>
      <c r="M79" s="112"/>
      <c r="N79" s="113"/>
      <c r="O79" s="114"/>
      <c r="P79" s="114"/>
      <c r="Q79" s="114"/>
      <c r="R79" s="114"/>
      <c r="S79" s="114"/>
      <c r="T79" s="115"/>
      <c r="U79" s="134"/>
      <c r="V79" s="135" t="str">
        <f t="shared" ref="V79:V107" si="10">IF(COUNTBLANK(D79)=0, "X", "")</f>
        <v/>
      </c>
      <c r="W79" s="133" t="str">
        <f>IF(COUNTA('Entry Form'!M48)&gt;0, 'Entry Form'!M48, "")</f>
        <v/>
      </c>
      <c r="X79" s="29"/>
      <c r="Y79" s="80"/>
      <c r="Z79" s="80"/>
      <c r="AA79" s="81"/>
      <c r="AB79" s="243"/>
    </row>
    <row r="80" spans="1:28" ht="15" customHeight="1" x14ac:dyDescent="0.25">
      <c r="A80" s="408"/>
      <c r="B80" s="131">
        <v>3</v>
      </c>
      <c r="C80" s="105" t="str">
        <f t="shared" si="3"/>
        <v/>
      </c>
      <c r="D80" s="124" t="str">
        <f>IF(COUNTBLANK(E80)=0, IF(COUNTIF(E$8:E$32, E80)=1, INDEX(B$8:E$32, MATCH(E80, E$8:E$32, 0), 3),  IF(COUNTIF(E$48:E$77, E80)=1, INDEX(B$48:E$77, MATCH(E80, E$48:E$77, 0), 3), MAX(D$8:D79)+1)), "")</f>
        <v/>
      </c>
      <c r="E80" s="117" t="str">
        <f>IF(COUNTA('Entry Form'!B49)&gt;0, 'Entry Form'!B49, "")</f>
        <v/>
      </c>
      <c r="F80" s="3"/>
      <c r="G80" s="17"/>
      <c r="H80" s="77"/>
      <c r="I80" s="77"/>
      <c r="J80" s="77"/>
      <c r="K80" s="77"/>
      <c r="L80" s="77"/>
      <c r="M80" s="18"/>
      <c r="N80" s="1"/>
      <c r="O80" s="2"/>
      <c r="P80" s="2"/>
      <c r="Q80" s="2"/>
      <c r="R80" s="2"/>
      <c r="S80" s="2"/>
      <c r="T80" s="5"/>
      <c r="U80" s="119"/>
      <c r="V80" s="92" t="str">
        <f t="shared" si="10"/>
        <v/>
      </c>
      <c r="W80" s="53" t="str">
        <f>IF(COUNTA('Entry Form'!G49)&gt;0, 'Entry Form'!G49, "")</f>
        <v/>
      </c>
      <c r="X80" s="94"/>
      <c r="Y80" s="91"/>
      <c r="Z80" s="91"/>
      <c r="AA80" s="52"/>
      <c r="AB80" s="243"/>
    </row>
    <row r="81" spans="1:28" ht="15" customHeight="1" thickBot="1" x14ac:dyDescent="0.3">
      <c r="A81" s="408"/>
      <c r="B81" s="136">
        <v>4</v>
      </c>
      <c r="C81" s="137" t="str">
        <f t="shared" si="3"/>
        <v/>
      </c>
      <c r="D81" s="138" t="str">
        <f>IF(COUNTBLANK(E81)=0, IF(COUNTIF(E$8:E$32, E81)=1, INDEX(B$8:E$32, MATCH(E81, E$8:E$32, 0), 3),  IF(COUNTIF(E$48:E$77, E81)=1, INDEX(B$48:E$77, MATCH(E81, E$48:E$77, 0), 3), MAX(D$8:D80)+1)), "")</f>
        <v/>
      </c>
      <c r="E81" s="139" t="str">
        <f>IF(COUNTA('Entry Form'!H49)&gt;0, 'Entry Form'!H49, "")</f>
        <v/>
      </c>
      <c r="F81" s="140"/>
      <c r="G81" s="141"/>
      <c r="H81" s="142"/>
      <c r="I81" s="142"/>
      <c r="J81" s="142"/>
      <c r="K81" s="142"/>
      <c r="L81" s="142"/>
      <c r="M81" s="143"/>
      <c r="N81" s="144"/>
      <c r="O81" s="145"/>
      <c r="P81" s="145"/>
      <c r="Q81" s="145"/>
      <c r="R81" s="145"/>
      <c r="S81" s="145"/>
      <c r="T81" s="146"/>
      <c r="U81" s="147"/>
      <c r="V81" s="148" t="str">
        <f t="shared" si="10"/>
        <v/>
      </c>
      <c r="W81" s="149" t="str">
        <f>IF(COUNTA('Entry Form'!M49)&gt;0, 'Entry Form'!M49, "")</f>
        <v/>
      </c>
      <c r="X81" s="150"/>
      <c r="Y81" s="84"/>
      <c r="Z81" s="84"/>
      <c r="AA81" s="37"/>
      <c r="AB81" s="243"/>
    </row>
    <row r="82" spans="1:28" ht="15" customHeight="1" x14ac:dyDescent="0.25">
      <c r="A82" s="408"/>
      <c r="B82" s="128">
        <v>5</v>
      </c>
      <c r="C82" s="101" t="str">
        <f t="shared" si="3"/>
        <v/>
      </c>
      <c r="D82" s="121" t="str">
        <f>IF(COUNTBLANK(E82)=0, IF(COUNTIF(E$8:E$32, E82)=1, INDEX(B$8:E$32, MATCH(E82, E$8:E$32, 0), 3),  IF(COUNTIF(E$48:E$77, E82)=1, INDEX(B$48:E$77, MATCH(E82, E$48:E$77, 0), 3), MAX(D$8:D81)+1)), "")</f>
        <v/>
      </c>
      <c r="E82" s="116" t="str">
        <f>IF(COUNTA('Entry Form'!B50)&gt;0, 'Entry Form'!B50, "")</f>
        <v/>
      </c>
      <c r="F82" s="106"/>
      <c r="G82" s="86"/>
      <c r="H82" s="107"/>
      <c r="I82" s="107"/>
      <c r="J82" s="107"/>
      <c r="K82" s="107"/>
      <c r="L82" s="107"/>
      <c r="M82" s="87"/>
      <c r="N82" s="88"/>
      <c r="O82" s="108"/>
      <c r="P82" s="108"/>
      <c r="Q82" s="108"/>
      <c r="R82" s="108"/>
      <c r="S82" s="108"/>
      <c r="T82" s="89"/>
      <c r="U82" s="60"/>
      <c r="V82" s="98" t="str">
        <f t="shared" si="10"/>
        <v/>
      </c>
      <c r="W82" s="7" t="str">
        <f>IF(COUNTA('Entry Form'!G50)&gt;0, 'Entry Form'!G50, "")</f>
        <v/>
      </c>
      <c r="X82" s="24"/>
      <c r="Y82" s="82"/>
      <c r="Z82" s="82"/>
      <c r="AA82" s="83"/>
      <c r="AB82" s="243"/>
    </row>
    <row r="83" spans="1:28" ht="15" customHeight="1" thickBot="1" x14ac:dyDescent="0.3">
      <c r="A83" s="408"/>
      <c r="B83" s="130">
        <v>6</v>
      </c>
      <c r="C83" s="103" t="str">
        <f t="shared" si="3"/>
        <v/>
      </c>
      <c r="D83" s="123" t="str">
        <f>IF(COUNTBLANK(E83)=0, IF(COUNTIF(E$8:E$32, E83)=1, INDEX(B$8:E$32, MATCH(E83, E$8:E$32, 0), 3),  IF(COUNTIF(E$48:E$77, E83)=1, INDEX(B$48:E$77, MATCH(E83, E$48:E$77, 0), 3), MAX(D$8:D82)+1)), "")</f>
        <v/>
      </c>
      <c r="E83" s="132" t="str">
        <f>IF(COUNTA('Entry Form'!H50)&gt;0, 'Entry Form'!H50, "")</f>
        <v/>
      </c>
      <c r="F83" s="109"/>
      <c r="G83" s="110"/>
      <c r="H83" s="111"/>
      <c r="I83" s="111"/>
      <c r="J83" s="111"/>
      <c r="K83" s="111"/>
      <c r="L83" s="111"/>
      <c r="M83" s="112"/>
      <c r="N83" s="113"/>
      <c r="O83" s="114"/>
      <c r="P83" s="114"/>
      <c r="Q83" s="114"/>
      <c r="R83" s="114"/>
      <c r="S83" s="114"/>
      <c r="T83" s="115"/>
      <c r="U83" s="61"/>
      <c r="V83" s="96" t="str">
        <f t="shared" si="10"/>
        <v/>
      </c>
      <c r="W83" s="133" t="str">
        <f>IF(COUNTA('Entry Form'!M50)&gt;0, 'Entry Form'!M50, "")</f>
        <v/>
      </c>
      <c r="X83" s="29"/>
      <c r="Y83" s="80"/>
      <c r="Z83" s="80"/>
      <c r="AA83" s="81"/>
      <c r="AB83" s="243"/>
    </row>
    <row r="84" spans="1:28" ht="15" customHeight="1" x14ac:dyDescent="0.25">
      <c r="A84" s="408"/>
      <c r="B84" s="131">
        <v>7</v>
      </c>
      <c r="C84" s="105" t="str">
        <f t="shared" si="3"/>
        <v/>
      </c>
      <c r="D84" s="124" t="str">
        <f>IF(COUNTBLANK(E84)=0, IF(COUNTIF(E$8:E$32, E84)=1, INDEX(B$8:E$32, MATCH(E84, E$8:E$32, 0), 3),  IF(COUNTIF(E$48:E$77, E84)=1, INDEX(B$48:E$77, MATCH(E84, E$48:E$77, 0), 3), MAX(D$8:D83)+1)), "")</f>
        <v/>
      </c>
      <c r="E84" s="117" t="str">
        <f>IF(COUNTA('Entry Form'!B51)&gt;0, 'Entry Form'!B51, "")</f>
        <v/>
      </c>
      <c r="F84" s="3"/>
      <c r="G84" s="17"/>
      <c r="H84" s="77"/>
      <c r="I84" s="77"/>
      <c r="J84" s="77"/>
      <c r="K84" s="77"/>
      <c r="L84" s="77"/>
      <c r="M84" s="18"/>
      <c r="N84" s="1"/>
      <c r="O84" s="2"/>
      <c r="P84" s="2"/>
      <c r="Q84" s="2"/>
      <c r="R84" s="2"/>
      <c r="S84" s="2"/>
      <c r="T84" s="5"/>
      <c r="U84" s="119"/>
      <c r="V84" s="92" t="str">
        <f t="shared" si="10"/>
        <v/>
      </c>
      <c r="W84" s="53" t="str">
        <f>IF(COUNTA('Entry Form'!G51)&gt;0, 'Entry Form'!G51, "")</f>
        <v/>
      </c>
      <c r="X84" s="94"/>
      <c r="Y84" s="91"/>
      <c r="Z84" s="91"/>
      <c r="AA84" s="52"/>
      <c r="AB84" s="243"/>
    </row>
    <row r="85" spans="1:28" ht="15" customHeight="1" thickBot="1" x14ac:dyDescent="0.3">
      <c r="A85" s="408"/>
      <c r="B85" s="136">
        <v>8</v>
      </c>
      <c r="C85" s="137" t="str">
        <f t="shared" si="3"/>
        <v/>
      </c>
      <c r="D85" s="138" t="str">
        <f>IF(COUNTBLANK(E85)=0, IF(COUNTIF(E$8:E$32, E85)=1, INDEX(B$8:E$32, MATCH(E85, E$8:E$32, 0), 3),  IF(COUNTIF(E$48:E$77, E85)=1, INDEX(B$48:E$77, MATCH(E85, E$48:E$77, 0), 3), MAX(D$8:D84)+1)), "")</f>
        <v/>
      </c>
      <c r="E85" s="139" t="str">
        <f>IF(COUNTA('Entry Form'!H51)&gt;0, 'Entry Form'!H51, "")</f>
        <v/>
      </c>
      <c r="F85" s="140"/>
      <c r="G85" s="141"/>
      <c r="H85" s="142"/>
      <c r="I85" s="142"/>
      <c r="J85" s="142"/>
      <c r="K85" s="142"/>
      <c r="L85" s="142"/>
      <c r="M85" s="143"/>
      <c r="N85" s="144"/>
      <c r="O85" s="145"/>
      <c r="P85" s="145"/>
      <c r="Q85" s="145"/>
      <c r="R85" s="145"/>
      <c r="S85" s="145"/>
      <c r="T85" s="146"/>
      <c r="U85" s="147"/>
      <c r="V85" s="148" t="str">
        <f t="shared" si="10"/>
        <v/>
      </c>
      <c r="W85" s="149" t="str">
        <f>IF(COUNTA('Entry Form'!M51)&gt;0, 'Entry Form'!M51, "")</f>
        <v/>
      </c>
      <c r="X85" s="150"/>
      <c r="Y85" s="84"/>
      <c r="Z85" s="84"/>
      <c r="AA85" s="37"/>
      <c r="AB85" s="243"/>
    </row>
    <row r="86" spans="1:28" ht="15" customHeight="1" x14ac:dyDescent="0.25">
      <c r="A86" s="408"/>
      <c r="B86" s="128">
        <v>9</v>
      </c>
      <c r="C86" s="101" t="str">
        <f t="shared" si="3"/>
        <v/>
      </c>
      <c r="D86" s="121" t="str">
        <f>IF(COUNTBLANK(E86)=0, IF(COUNTIF(E$8:E$32, E86)=1, INDEX(B$8:E$32, MATCH(E86, E$8:E$32, 0), 3),  IF(COUNTIF(E$48:E$77, E86)=1, INDEX(B$48:E$77, MATCH(E86, E$48:E$77, 0), 3), MAX(D$8:D85)+1)), "")</f>
        <v/>
      </c>
      <c r="E86" s="116" t="str">
        <f>IF(COUNTA('Entry Form'!B52)&gt;0, 'Entry Form'!B52, "")</f>
        <v/>
      </c>
      <c r="F86" s="106"/>
      <c r="G86" s="86"/>
      <c r="H86" s="107"/>
      <c r="I86" s="107"/>
      <c r="J86" s="107"/>
      <c r="K86" s="107"/>
      <c r="L86" s="107"/>
      <c r="M86" s="87"/>
      <c r="N86" s="88"/>
      <c r="O86" s="108"/>
      <c r="P86" s="108"/>
      <c r="Q86" s="108"/>
      <c r="R86" s="108"/>
      <c r="S86" s="108"/>
      <c r="T86" s="89"/>
      <c r="U86" s="60"/>
      <c r="V86" s="98" t="str">
        <f t="shared" si="10"/>
        <v/>
      </c>
      <c r="W86" s="7" t="str">
        <f>IF(COUNTA('Entry Form'!G52)&gt;0, 'Entry Form'!G52, "")</f>
        <v/>
      </c>
      <c r="X86" s="24"/>
      <c r="Y86" s="82"/>
      <c r="Z86" s="82"/>
      <c r="AA86" s="83"/>
      <c r="AB86" s="243"/>
    </row>
    <row r="87" spans="1:28" ht="15" customHeight="1" thickBot="1" x14ac:dyDescent="0.3">
      <c r="A87" s="408"/>
      <c r="B87" s="130">
        <v>10</v>
      </c>
      <c r="C87" s="103" t="str">
        <f t="shared" si="3"/>
        <v/>
      </c>
      <c r="D87" s="123" t="str">
        <f>IF(COUNTBLANK(E87)=0, IF(COUNTIF(E$8:E$32, E87)=1, INDEX(B$8:E$32, MATCH(E87, E$8:E$32, 0), 3),  IF(COUNTIF(E$48:E$77, E87)=1, INDEX(B$48:E$77, MATCH(E87, E$48:E$77, 0), 3), MAX(D$8:D86)+1)), "")</f>
        <v/>
      </c>
      <c r="E87" s="132" t="str">
        <f>IF(COUNTA('Entry Form'!H52)&gt;0, 'Entry Form'!H52, "")</f>
        <v/>
      </c>
      <c r="F87" s="109"/>
      <c r="G87" s="110"/>
      <c r="H87" s="111"/>
      <c r="I87" s="111"/>
      <c r="J87" s="111"/>
      <c r="K87" s="111"/>
      <c r="L87" s="111"/>
      <c r="M87" s="112"/>
      <c r="N87" s="113"/>
      <c r="O87" s="114"/>
      <c r="P87" s="114"/>
      <c r="Q87" s="114"/>
      <c r="R87" s="114"/>
      <c r="S87" s="114"/>
      <c r="T87" s="115"/>
      <c r="U87" s="61"/>
      <c r="V87" s="96" t="str">
        <f t="shared" si="10"/>
        <v/>
      </c>
      <c r="W87" s="133" t="str">
        <f>IF(COUNTA('Entry Form'!M52)&gt;0, 'Entry Form'!M52, "")</f>
        <v/>
      </c>
      <c r="X87" s="29"/>
      <c r="Y87" s="80"/>
      <c r="Z87" s="80"/>
      <c r="AA87" s="81"/>
      <c r="AB87" s="243"/>
    </row>
    <row r="88" spans="1:28" ht="15" customHeight="1" x14ac:dyDescent="0.25">
      <c r="A88" s="408"/>
      <c r="B88" s="131">
        <v>11</v>
      </c>
      <c r="C88" s="105" t="str">
        <f t="shared" si="3"/>
        <v/>
      </c>
      <c r="D88" s="124" t="str">
        <f>IF(COUNTBLANK(E88)=0, IF(COUNTIF(E$8:E$32, E88)=1, INDEX(B$8:E$32, MATCH(E88, E$8:E$32, 0), 3),  IF(COUNTIF(E$48:E$77, E88)=1, INDEX(B$48:E$77, MATCH(E88, E$48:E$77, 0), 3), MAX(D$8:D87)+1)), "")</f>
        <v/>
      </c>
      <c r="E88" s="117" t="str">
        <f>IF(COUNTA('Entry Form'!B53)&gt;0, 'Entry Form'!B53, "")</f>
        <v/>
      </c>
      <c r="F88" s="3"/>
      <c r="G88" s="17"/>
      <c r="H88" s="77"/>
      <c r="I88" s="77"/>
      <c r="J88" s="77"/>
      <c r="K88" s="77"/>
      <c r="L88" s="77"/>
      <c r="M88" s="18"/>
      <c r="N88" s="1"/>
      <c r="O88" s="2"/>
      <c r="P88" s="2"/>
      <c r="Q88" s="2"/>
      <c r="R88" s="2"/>
      <c r="S88" s="2"/>
      <c r="T88" s="5"/>
      <c r="U88" s="119"/>
      <c r="V88" s="92" t="str">
        <f t="shared" si="10"/>
        <v/>
      </c>
      <c r="W88" s="53" t="str">
        <f>IF(COUNTA('Entry Form'!G53)&gt;0, 'Entry Form'!G53, "")</f>
        <v/>
      </c>
      <c r="X88" s="94"/>
      <c r="Y88" s="91"/>
      <c r="Z88" s="91"/>
      <c r="AA88" s="52"/>
      <c r="AB88" s="243"/>
    </row>
    <row r="89" spans="1:28" ht="15" customHeight="1" thickBot="1" x14ac:dyDescent="0.3">
      <c r="A89" s="408"/>
      <c r="B89" s="136">
        <v>12</v>
      </c>
      <c r="C89" s="137" t="str">
        <f t="shared" si="3"/>
        <v/>
      </c>
      <c r="D89" s="138" t="str">
        <f>IF(COUNTBLANK(E89)=0, IF(COUNTIF(E$8:E$32, E89)=1, INDEX(B$8:E$32, MATCH(E89, E$8:E$32, 0), 3),  IF(COUNTIF(E$48:E$77, E89)=1, INDEX(B$48:E$77, MATCH(E89, E$48:E$77, 0), 3), MAX(D$8:D88)+1)), "")</f>
        <v/>
      </c>
      <c r="E89" s="139" t="str">
        <f>IF(COUNTA('Entry Form'!H53)&gt;0, 'Entry Form'!H53, "")</f>
        <v/>
      </c>
      <c r="F89" s="140"/>
      <c r="G89" s="141"/>
      <c r="H89" s="142"/>
      <c r="I89" s="142"/>
      <c r="J89" s="142"/>
      <c r="K89" s="142"/>
      <c r="L89" s="142"/>
      <c r="M89" s="143"/>
      <c r="N89" s="144"/>
      <c r="O89" s="145"/>
      <c r="P89" s="145"/>
      <c r="Q89" s="145"/>
      <c r="R89" s="145"/>
      <c r="S89" s="145"/>
      <c r="T89" s="146"/>
      <c r="U89" s="147"/>
      <c r="V89" s="148" t="str">
        <f t="shared" si="10"/>
        <v/>
      </c>
      <c r="W89" s="149" t="str">
        <f>IF(COUNTA('Entry Form'!M53)&gt;0, 'Entry Form'!M53, "")</f>
        <v/>
      </c>
      <c r="X89" s="150"/>
      <c r="Y89" s="84"/>
      <c r="Z89" s="84"/>
      <c r="AA89" s="37"/>
      <c r="AB89" s="243"/>
    </row>
    <row r="90" spans="1:28" ht="15" customHeight="1" x14ac:dyDescent="0.25">
      <c r="A90" s="408"/>
      <c r="B90" s="128">
        <v>13</v>
      </c>
      <c r="C90" s="101" t="str">
        <f t="shared" si="3"/>
        <v/>
      </c>
      <c r="D90" s="121" t="str">
        <f>IF(COUNTBLANK(E90)=0, IF(COUNTIF(E$8:E$32, E90)=1, INDEX(B$8:E$32, MATCH(E90, E$8:E$32, 0), 3),  IF(COUNTIF(E$48:E$77, E90)=1, INDEX(B$48:E$77, MATCH(E90, E$48:E$77, 0), 3), MAX(D$8:D89)+1)), "")</f>
        <v/>
      </c>
      <c r="E90" s="116" t="str">
        <f>IF(COUNTA('Entry Form'!B54)&gt;0, 'Entry Form'!B54, "")</f>
        <v/>
      </c>
      <c r="F90" s="106"/>
      <c r="G90" s="86"/>
      <c r="H90" s="107"/>
      <c r="I90" s="107"/>
      <c r="J90" s="107"/>
      <c r="K90" s="107"/>
      <c r="L90" s="107"/>
      <c r="M90" s="87"/>
      <c r="N90" s="88"/>
      <c r="O90" s="108"/>
      <c r="P90" s="108"/>
      <c r="Q90" s="108"/>
      <c r="R90" s="108"/>
      <c r="S90" s="108"/>
      <c r="T90" s="89"/>
      <c r="U90" s="60"/>
      <c r="V90" s="98" t="str">
        <f t="shared" si="10"/>
        <v/>
      </c>
      <c r="W90" s="7" t="str">
        <f>IF(COUNTA('Entry Form'!G54)&gt;0, 'Entry Form'!G54, "")</f>
        <v/>
      </c>
      <c r="X90" s="24"/>
      <c r="Y90" s="82"/>
      <c r="Z90" s="82"/>
      <c r="AA90" s="83"/>
      <c r="AB90" s="243"/>
    </row>
    <row r="91" spans="1:28" ht="15" customHeight="1" thickBot="1" x14ac:dyDescent="0.3">
      <c r="A91" s="408"/>
      <c r="B91" s="130">
        <v>14</v>
      </c>
      <c r="C91" s="103" t="str">
        <f t="shared" si="3"/>
        <v/>
      </c>
      <c r="D91" s="123" t="str">
        <f>IF(COUNTBLANK(E91)=0, IF(COUNTIF(E$8:E$32, E91)=1, INDEX(B$8:E$32, MATCH(E91, E$8:E$32, 0), 3),  IF(COUNTIF(E$48:E$77, E91)=1, INDEX(B$48:E$77, MATCH(E91, E$48:E$77, 0), 3), MAX(D$8:D90)+1)), "")</f>
        <v/>
      </c>
      <c r="E91" s="132" t="str">
        <f>IF(COUNTA('Entry Form'!H54)&gt;0, 'Entry Form'!H54, "")</f>
        <v/>
      </c>
      <c r="F91" s="109"/>
      <c r="G91" s="110"/>
      <c r="H91" s="111"/>
      <c r="I91" s="111"/>
      <c r="J91" s="111"/>
      <c r="K91" s="111"/>
      <c r="L91" s="111"/>
      <c r="M91" s="112"/>
      <c r="N91" s="113"/>
      <c r="O91" s="114"/>
      <c r="P91" s="114"/>
      <c r="Q91" s="114"/>
      <c r="R91" s="114"/>
      <c r="S91" s="114"/>
      <c r="T91" s="115"/>
      <c r="U91" s="61"/>
      <c r="V91" s="96" t="str">
        <f t="shared" si="10"/>
        <v/>
      </c>
      <c r="W91" s="133" t="str">
        <f>IF(COUNTA('Entry Form'!M54)&gt;0, 'Entry Form'!M54, "")</f>
        <v/>
      </c>
      <c r="X91" s="29"/>
      <c r="Y91" s="80"/>
      <c r="Z91" s="80"/>
      <c r="AA91" s="81"/>
      <c r="AB91" s="243"/>
    </row>
    <row r="92" spans="1:28" ht="15" customHeight="1" x14ac:dyDescent="0.25">
      <c r="A92" s="408"/>
      <c r="B92" s="131">
        <v>15</v>
      </c>
      <c r="C92" s="105" t="str">
        <f t="shared" si="3"/>
        <v/>
      </c>
      <c r="D92" s="124" t="str">
        <f>IF(COUNTBLANK(E92)=0, IF(COUNTIF(E$8:E$32, E92)=1, INDEX(B$8:E$32, MATCH(E92, E$8:E$32, 0), 3),  IF(COUNTIF(E$48:E$77, E92)=1, INDEX(B$48:E$77, MATCH(E92, E$48:E$77, 0), 3), MAX(D$8:D91)+1)), "")</f>
        <v/>
      </c>
      <c r="E92" s="117" t="str">
        <f>IF(COUNTA('Entry Form'!B55)&gt;0, 'Entry Form'!B55, "")</f>
        <v/>
      </c>
      <c r="F92" s="3"/>
      <c r="G92" s="17"/>
      <c r="H92" s="77"/>
      <c r="I92" s="77"/>
      <c r="J92" s="77"/>
      <c r="K92" s="77"/>
      <c r="L92" s="77"/>
      <c r="M92" s="18"/>
      <c r="N92" s="1"/>
      <c r="O92" s="2"/>
      <c r="P92" s="2"/>
      <c r="Q92" s="2"/>
      <c r="R92" s="2"/>
      <c r="S92" s="2"/>
      <c r="T92" s="5"/>
      <c r="U92" s="119"/>
      <c r="V92" s="92" t="str">
        <f t="shared" si="10"/>
        <v/>
      </c>
      <c r="W92" s="53" t="str">
        <f>IF(COUNTA('Entry Form'!G55)&gt;0, 'Entry Form'!G55, "")</f>
        <v/>
      </c>
      <c r="X92" s="94"/>
      <c r="Y92" s="91"/>
      <c r="Z92" s="91"/>
      <c r="AA92" s="52"/>
      <c r="AB92" s="243"/>
    </row>
    <row r="93" spans="1:28" ht="15" customHeight="1" thickBot="1" x14ac:dyDescent="0.3">
      <c r="A93" s="408"/>
      <c r="B93" s="151">
        <v>16</v>
      </c>
      <c r="C93" s="152" t="str">
        <f t="shared" si="3"/>
        <v/>
      </c>
      <c r="D93" s="153" t="str">
        <f>IF(COUNTBLANK(E93)=0, IF(COUNTIF(E$8:E$32, E93)=1, INDEX(B$8:E$32, MATCH(E93, E$8:E$32, 0), 3),  IF(COUNTIF(E$48:E$77, E93)=1, INDEX(B$48:E$77, MATCH(E93, E$48:E$77, 0), 3), MAX(D$8:D92)+1)), "")</f>
        <v/>
      </c>
      <c r="E93" s="139" t="str">
        <f>IF(COUNTA('Entry Form'!H55)&gt;0, 'Entry Form'!H55, "")</f>
        <v/>
      </c>
      <c r="F93" s="140"/>
      <c r="G93" s="141"/>
      <c r="H93" s="142"/>
      <c r="I93" s="142"/>
      <c r="J93" s="142"/>
      <c r="K93" s="142"/>
      <c r="L93" s="142"/>
      <c r="M93" s="143"/>
      <c r="N93" s="144"/>
      <c r="O93" s="145"/>
      <c r="P93" s="145"/>
      <c r="Q93" s="145"/>
      <c r="R93" s="145"/>
      <c r="S93" s="145"/>
      <c r="T93" s="146"/>
      <c r="U93" s="147"/>
      <c r="V93" s="148" t="str">
        <f t="shared" si="10"/>
        <v/>
      </c>
      <c r="W93" s="149" t="str">
        <f>IF(COUNTA('Entry Form'!M55)&gt;0, 'Entry Form'!M55, "")</f>
        <v/>
      </c>
      <c r="X93" s="154"/>
      <c r="Y93" s="155"/>
      <c r="Z93" s="155"/>
      <c r="AA93" s="156"/>
      <c r="AB93" s="243"/>
    </row>
    <row r="94" spans="1:28" ht="15" customHeight="1" x14ac:dyDescent="0.25">
      <c r="A94" s="408"/>
      <c r="B94" s="128">
        <v>17</v>
      </c>
      <c r="C94" s="101" t="str">
        <f t="shared" si="3"/>
        <v/>
      </c>
      <c r="D94" s="121" t="str">
        <f>IF(COUNTBLANK(E94)=0, IF(COUNTIF(E$8:E$32, E94)=1, INDEX(B$8:E$32, MATCH(E94, E$8:E$32, 0), 3),  IF(COUNTIF(E$48:E$77, E94)=1, INDEX(B$48:E$77, MATCH(E94, E$48:E$77, 0), 3), MAX(D$8:D93)+1)), "")</f>
        <v/>
      </c>
      <c r="E94" s="116" t="str">
        <f>IF(COUNTA('Entry Form'!B56)&gt;0, 'Entry Form'!B56, "")</f>
        <v/>
      </c>
      <c r="F94" s="106"/>
      <c r="G94" s="86"/>
      <c r="H94" s="107"/>
      <c r="I94" s="107"/>
      <c r="J94" s="107"/>
      <c r="K94" s="107"/>
      <c r="L94" s="107"/>
      <c r="M94" s="87"/>
      <c r="N94" s="88"/>
      <c r="O94" s="108"/>
      <c r="P94" s="108"/>
      <c r="Q94" s="108"/>
      <c r="R94" s="108"/>
      <c r="S94" s="108"/>
      <c r="T94" s="89"/>
      <c r="U94" s="60"/>
      <c r="V94" s="98" t="str">
        <f t="shared" si="10"/>
        <v/>
      </c>
      <c r="W94" s="7" t="str">
        <f>IF(COUNTA('Entry Form'!G56)&gt;0, 'Entry Form'!G56, "")</f>
        <v/>
      </c>
      <c r="X94" s="24"/>
      <c r="Y94" s="82"/>
      <c r="Z94" s="82"/>
      <c r="AA94" s="83"/>
      <c r="AB94" s="243"/>
    </row>
    <row r="95" spans="1:28" ht="15" customHeight="1" thickBot="1" x14ac:dyDescent="0.3">
      <c r="A95" s="408"/>
      <c r="B95" s="130">
        <v>18</v>
      </c>
      <c r="C95" s="103" t="str">
        <f t="shared" si="3"/>
        <v/>
      </c>
      <c r="D95" s="123" t="str">
        <f>IF(COUNTBLANK(E95)=0, IF(COUNTIF(E$8:E$32, E95)=1, INDEX(B$8:E$32, MATCH(E95, E$8:E$32, 0), 3),  IF(COUNTIF(E$48:E$77, E95)=1, INDEX(B$48:E$77, MATCH(E95, E$48:E$77, 0), 3), MAX(D$8:D94)+1)), "")</f>
        <v/>
      </c>
      <c r="E95" s="132" t="str">
        <f>IF(COUNTA('Entry Form'!H56)&gt;0, 'Entry Form'!H56, "")</f>
        <v/>
      </c>
      <c r="F95" s="109"/>
      <c r="G95" s="110"/>
      <c r="H95" s="111"/>
      <c r="I95" s="111"/>
      <c r="J95" s="111"/>
      <c r="K95" s="111"/>
      <c r="L95" s="111"/>
      <c r="M95" s="112"/>
      <c r="N95" s="113"/>
      <c r="O95" s="114"/>
      <c r="P95" s="114"/>
      <c r="Q95" s="114"/>
      <c r="R95" s="114"/>
      <c r="S95" s="114"/>
      <c r="T95" s="115"/>
      <c r="U95" s="61"/>
      <c r="V95" s="96" t="str">
        <f t="shared" si="10"/>
        <v/>
      </c>
      <c r="W95" s="133" t="str">
        <f>IF(COUNTA('Entry Form'!M56)&gt;0, 'Entry Form'!M56, "")</f>
        <v/>
      </c>
      <c r="X95" s="29"/>
      <c r="Y95" s="80"/>
      <c r="Z95" s="80"/>
      <c r="AA95" s="81"/>
      <c r="AB95" s="243"/>
    </row>
    <row r="96" spans="1:28" ht="15" customHeight="1" x14ac:dyDescent="0.25">
      <c r="A96" s="408"/>
      <c r="B96" s="131">
        <v>19</v>
      </c>
      <c r="C96" s="105" t="str">
        <f t="shared" si="3"/>
        <v/>
      </c>
      <c r="D96" s="124" t="str">
        <f>IF(COUNTBLANK(E96)=0, IF(COUNTIF(E$8:E$32, E96)=1, INDEX(B$8:E$32, MATCH(E96, E$8:E$32, 0), 3),  IF(COUNTIF(E$48:E$77, E96)=1, INDEX(B$48:E$77, MATCH(E96, E$48:E$77, 0), 3), MAX(D$8:D95)+1)), "")</f>
        <v/>
      </c>
      <c r="E96" s="117" t="str">
        <f>IF(COUNTA('Entry Form'!B57)&gt;0, 'Entry Form'!B57, "")</f>
        <v/>
      </c>
      <c r="F96" s="3"/>
      <c r="G96" s="17"/>
      <c r="H96" s="77"/>
      <c r="I96" s="77"/>
      <c r="J96" s="77"/>
      <c r="K96" s="77"/>
      <c r="L96" s="77"/>
      <c r="M96" s="18"/>
      <c r="N96" s="1"/>
      <c r="O96" s="2"/>
      <c r="P96" s="2"/>
      <c r="Q96" s="2"/>
      <c r="R96" s="2"/>
      <c r="S96" s="2"/>
      <c r="T96" s="5"/>
      <c r="U96" s="119"/>
      <c r="V96" s="92" t="str">
        <f t="shared" si="10"/>
        <v/>
      </c>
      <c r="W96" s="53" t="str">
        <f>IF(COUNTA('Entry Form'!G57)&gt;0, 'Entry Form'!G57, "")</f>
        <v/>
      </c>
      <c r="X96" s="94"/>
      <c r="Y96" s="91"/>
      <c r="Z96" s="91"/>
      <c r="AA96" s="52"/>
      <c r="AB96" s="243"/>
    </row>
    <row r="97" spans="1:28" ht="15" customHeight="1" thickBot="1" x14ac:dyDescent="0.3">
      <c r="A97" s="408"/>
      <c r="B97" s="136">
        <v>20</v>
      </c>
      <c r="C97" s="137" t="str">
        <f t="shared" si="3"/>
        <v/>
      </c>
      <c r="D97" s="138" t="str">
        <f>IF(COUNTBLANK(E97)=0, IF(COUNTIF(E$8:E$32, E97)=1, INDEX(B$8:E$32, MATCH(E97, E$8:E$32, 0), 3),  IF(COUNTIF(E$48:E$77, E97)=1, INDEX(B$48:E$77, MATCH(E97, E$48:E$77, 0), 3), MAX(D$8:D96)+1)), "")</f>
        <v/>
      </c>
      <c r="E97" s="139" t="str">
        <f>IF(COUNTA('Entry Form'!H57)&gt;0, 'Entry Form'!H57, "")</f>
        <v/>
      </c>
      <c r="F97" s="140"/>
      <c r="G97" s="141"/>
      <c r="H97" s="142"/>
      <c r="I97" s="142"/>
      <c r="J97" s="142"/>
      <c r="K97" s="142"/>
      <c r="L97" s="142"/>
      <c r="M97" s="143"/>
      <c r="N97" s="144"/>
      <c r="O97" s="145"/>
      <c r="P97" s="145"/>
      <c r="Q97" s="145"/>
      <c r="R97" s="145"/>
      <c r="S97" s="145"/>
      <c r="T97" s="146"/>
      <c r="U97" s="147"/>
      <c r="V97" s="148" t="str">
        <f t="shared" si="10"/>
        <v/>
      </c>
      <c r="W97" s="149" t="str">
        <f>IF(COUNTA('Entry Form'!M57)&gt;0, 'Entry Form'!M57, "")</f>
        <v/>
      </c>
      <c r="X97" s="150"/>
      <c r="Y97" s="84"/>
      <c r="Z97" s="84"/>
      <c r="AA97" s="37"/>
      <c r="AB97" s="243"/>
    </row>
    <row r="98" spans="1:28" ht="15" customHeight="1" x14ac:dyDescent="0.25">
      <c r="A98" s="408"/>
      <c r="B98" s="128">
        <v>21</v>
      </c>
      <c r="C98" s="101" t="str">
        <f t="shared" ref="C98:C107" si="11">IF(COUNTBLANK(D98)=0, F$3, "")</f>
        <v/>
      </c>
      <c r="D98" s="121" t="str">
        <f>IF(COUNTBLANK(E98)=0, IF(COUNTIF(E$8:E$32, E98)=1, INDEX(B$8:E$32, MATCH(E98, E$8:E$32, 0), 3),  IF(COUNTIF(E$48:E$77, E98)=1, INDEX(B$48:E$77, MATCH(E98, E$48:E$77, 0), 3), MAX(D$8:D97)+1)), "")</f>
        <v/>
      </c>
      <c r="E98" s="116" t="str">
        <f>IF(COUNTA('Entry Form'!B58)&gt;0, 'Entry Form'!B58, "")</f>
        <v/>
      </c>
      <c r="F98" s="106"/>
      <c r="G98" s="86"/>
      <c r="H98" s="107"/>
      <c r="I98" s="107"/>
      <c r="J98" s="107"/>
      <c r="K98" s="107"/>
      <c r="L98" s="107"/>
      <c r="M98" s="87"/>
      <c r="N98" s="88"/>
      <c r="O98" s="108"/>
      <c r="P98" s="108"/>
      <c r="Q98" s="108"/>
      <c r="R98" s="108"/>
      <c r="S98" s="108"/>
      <c r="T98" s="89"/>
      <c r="U98" s="60"/>
      <c r="V98" s="98" t="str">
        <f t="shared" si="10"/>
        <v/>
      </c>
      <c r="W98" s="7" t="str">
        <f>IF(COUNTA('Entry Form'!G58)&gt;0, 'Entry Form'!G58, "")</f>
        <v/>
      </c>
      <c r="X98" s="24"/>
      <c r="Y98" s="82"/>
      <c r="Z98" s="82"/>
      <c r="AA98" s="83"/>
      <c r="AB98" s="243"/>
    </row>
    <row r="99" spans="1:28" ht="15" customHeight="1" thickBot="1" x14ac:dyDescent="0.3">
      <c r="A99" s="408"/>
      <c r="B99" s="130">
        <v>22</v>
      </c>
      <c r="C99" s="103" t="str">
        <f t="shared" si="11"/>
        <v/>
      </c>
      <c r="D99" s="123" t="str">
        <f>IF(COUNTBLANK(E99)=0, IF(COUNTIF(E$8:E$32, E99)=1, INDEX(B$8:E$32, MATCH(E99, E$8:E$32, 0), 3),  IF(COUNTIF(E$48:E$77, E99)=1, INDEX(B$48:E$77, MATCH(E99, E$48:E$77, 0), 3), MAX(D$8:D98)+1)), "")</f>
        <v/>
      </c>
      <c r="E99" s="132" t="str">
        <f>IF(COUNTA('Entry Form'!H58)&gt;0, 'Entry Form'!H58, "")</f>
        <v/>
      </c>
      <c r="F99" s="109"/>
      <c r="G99" s="110"/>
      <c r="H99" s="111"/>
      <c r="I99" s="111"/>
      <c r="J99" s="111"/>
      <c r="K99" s="111"/>
      <c r="L99" s="111"/>
      <c r="M99" s="112"/>
      <c r="N99" s="113"/>
      <c r="O99" s="114"/>
      <c r="P99" s="114"/>
      <c r="Q99" s="114"/>
      <c r="R99" s="114"/>
      <c r="S99" s="114"/>
      <c r="T99" s="115"/>
      <c r="U99" s="61"/>
      <c r="V99" s="96" t="str">
        <f t="shared" si="10"/>
        <v/>
      </c>
      <c r="W99" s="133" t="str">
        <f>IF(COUNTA('Entry Form'!M58)&gt;0, 'Entry Form'!M58, "")</f>
        <v/>
      </c>
      <c r="X99" s="29"/>
      <c r="Y99" s="80"/>
      <c r="Z99" s="80"/>
      <c r="AA99" s="81"/>
      <c r="AB99" s="243"/>
    </row>
    <row r="100" spans="1:28" ht="15" customHeight="1" x14ac:dyDescent="0.25">
      <c r="A100" s="408"/>
      <c r="B100" s="131">
        <v>23</v>
      </c>
      <c r="C100" s="105" t="str">
        <f t="shared" si="11"/>
        <v/>
      </c>
      <c r="D100" s="124" t="str">
        <f>IF(COUNTBLANK(E100)=0, IF(COUNTIF(E$8:E$32, E100)=1, INDEX(B$8:E$32, MATCH(E100, E$8:E$32, 0), 3),  IF(COUNTIF(E$48:E$77, E100)=1, INDEX(B$48:E$77, MATCH(E100, E$48:E$77, 0), 3), MAX(D$8:D99)+1)), "")</f>
        <v/>
      </c>
      <c r="E100" s="117" t="str">
        <f>IF(COUNTA('Entry Form'!B59)&gt;0, 'Entry Form'!B59, "")</f>
        <v/>
      </c>
      <c r="F100" s="3"/>
      <c r="G100" s="17"/>
      <c r="H100" s="77"/>
      <c r="I100" s="77"/>
      <c r="J100" s="77"/>
      <c r="K100" s="77"/>
      <c r="L100" s="77"/>
      <c r="M100" s="18"/>
      <c r="N100" s="1"/>
      <c r="O100" s="2"/>
      <c r="P100" s="2"/>
      <c r="Q100" s="2"/>
      <c r="R100" s="2"/>
      <c r="S100" s="2"/>
      <c r="T100" s="5"/>
      <c r="U100" s="119"/>
      <c r="V100" s="92" t="str">
        <f t="shared" si="10"/>
        <v/>
      </c>
      <c r="W100" s="53" t="str">
        <f>IF(COUNTA('Entry Form'!G59)&gt;0, 'Entry Form'!G59, "")</f>
        <v/>
      </c>
      <c r="X100" s="94"/>
      <c r="Y100" s="91"/>
      <c r="Z100" s="91"/>
      <c r="AA100" s="52"/>
      <c r="AB100" s="243"/>
    </row>
    <row r="101" spans="1:28" ht="15" customHeight="1" thickBot="1" x14ac:dyDescent="0.3">
      <c r="A101" s="408"/>
      <c r="B101" s="136">
        <v>24</v>
      </c>
      <c r="C101" s="137" t="str">
        <f t="shared" si="11"/>
        <v/>
      </c>
      <c r="D101" s="138" t="str">
        <f>IF(COUNTBLANK(E101)=0, IF(COUNTIF(E$8:E$32, E101)=1, INDEX(B$8:E$32, MATCH(E101, E$8:E$32, 0), 3),  IF(COUNTIF(E$48:E$77, E101)=1, INDEX(B$48:E$77, MATCH(E101, E$48:E$77, 0), 3), MAX(D$8:D100)+1)), "")</f>
        <v/>
      </c>
      <c r="E101" s="139" t="str">
        <f>IF(COUNTA('Entry Form'!H59)&gt;0, 'Entry Form'!H59, "")</f>
        <v/>
      </c>
      <c r="F101" s="140"/>
      <c r="G101" s="141"/>
      <c r="H101" s="142"/>
      <c r="I101" s="142"/>
      <c r="J101" s="142"/>
      <c r="K101" s="142"/>
      <c r="L101" s="142"/>
      <c r="M101" s="143"/>
      <c r="N101" s="144"/>
      <c r="O101" s="145"/>
      <c r="P101" s="145"/>
      <c r="Q101" s="145"/>
      <c r="R101" s="145"/>
      <c r="S101" s="145"/>
      <c r="T101" s="146"/>
      <c r="U101" s="147"/>
      <c r="V101" s="148" t="str">
        <f t="shared" si="10"/>
        <v/>
      </c>
      <c r="W101" s="149" t="str">
        <f>IF(COUNTA('Entry Form'!M59)&gt;0, 'Entry Form'!M59, "")</f>
        <v/>
      </c>
      <c r="X101" s="150"/>
      <c r="Y101" s="84"/>
      <c r="Z101" s="84"/>
      <c r="AA101" s="37"/>
      <c r="AB101" s="243"/>
    </row>
    <row r="102" spans="1:28" ht="15" customHeight="1" x14ac:dyDescent="0.25">
      <c r="A102" s="408"/>
      <c r="B102" s="128">
        <v>25</v>
      </c>
      <c r="C102" s="101" t="str">
        <f t="shared" si="11"/>
        <v/>
      </c>
      <c r="D102" s="121" t="str">
        <f>IF(COUNTBLANK(E102)=0, IF(COUNTIF(E$8:E$32, E102)=1, INDEX(B$8:E$32, MATCH(E102, E$8:E$32, 0), 3),  IF(COUNTIF(E$48:E$77, E102)=1, INDEX(B$48:E$77, MATCH(E102, E$48:E$77, 0), 3), MAX(D$8:D101)+1)), "")</f>
        <v/>
      </c>
      <c r="E102" s="116" t="str">
        <f>IF(COUNTA('Entry Form'!B60)&gt;0, 'Entry Form'!B60, "")</f>
        <v/>
      </c>
      <c r="F102" s="106"/>
      <c r="G102" s="86"/>
      <c r="H102" s="107"/>
      <c r="I102" s="107"/>
      <c r="J102" s="107"/>
      <c r="K102" s="107"/>
      <c r="L102" s="107"/>
      <c r="M102" s="87"/>
      <c r="N102" s="88"/>
      <c r="O102" s="108"/>
      <c r="P102" s="108"/>
      <c r="Q102" s="108"/>
      <c r="R102" s="108"/>
      <c r="S102" s="108"/>
      <c r="T102" s="89"/>
      <c r="U102" s="60"/>
      <c r="V102" s="98" t="str">
        <f t="shared" si="10"/>
        <v/>
      </c>
      <c r="W102" s="7" t="str">
        <f>IF(COUNTA('Entry Form'!G60)&gt;0, 'Entry Form'!G60, "")</f>
        <v/>
      </c>
      <c r="X102" s="24"/>
      <c r="Y102" s="82"/>
      <c r="Z102" s="82"/>
      <c r="AA102" s="83"/>
      <c r="AB102" s="243"/>
    </row>
    <row r="103" spans="1:28" ht="15" customHeight="1" thickBot="1" x14ac:dyDescent="0.3">
      <c r="A103" s="408"/>
      <c r="B103" s="130">
        <v>26</v>
      </c>
      <c r="C103" s="103" t="str">
        <f t="shared" si="11"/>
        <v/>
      </c>
      <c r="D103" s="123" t="str">
        <f>IF(COUNTBLANK(E103)=0, IF(COUNTIF(E$8:E$32, E103)=1, INDEX(B$8:E$32, MATCH(E103, E$8:E$32, 0), 3),  IF(COUNTIF(E$48:E$77, E103)=1, INDEX(B$48:E$77, MATCH(E103, E$48:E$77, 0), 3), MAX(D$8:D102)+1)), "")</f>
        <v/>
      </c>
      <c r="E103" s="132" t="str">
        <f>IF(COUNTA('Entry Form'!H60)&gt;0, 'Entry Form'!H60, "")</f>
        <v/>
      </c>
      <c r="F103" s="109"/>
      <c r="G103" s="110"/>
      <c r="H103" s="111"/>
      <c r="I103" s="111"/>
      <c r="J103" s="111"/>
      <c r="K103" s="111"/>
      <c r="L103" s="111"/>
      <c r="M103" s="112"/>
      <c r="N103" s="113"/>
      <c r="O103" s="114"/>
      <c r="P103" s="114"/>
      <c r="Q103" s="114"/>
      <c r="R103" s="114"/>
      <c r="S103" s="114"/>
      <c r="T103" s="115"/>
      <c r="U103" s="61"/>
      <c r="V103" s="96" t="str">
        <f t="shared" si="10"/>
        <v/>
      </c>
      <c r="W103" s="133" t="str">
        <f>IF(COUNTA('Entry Form'!M60)&gt;0, 'Entry Form'!M60, "")</f>
        <v/>
      </c>
      <c r="X103" s="29"/>
      <c r="Y103" s="80"/>
      <c r="Z103" s="80"/>
      <c r="AA103" s="81"/>
      <c r="AB103" s="243"/>
    </row>
    <row r="104" spans="1:28" ht="15" customHeight="1" x14ac:dyDescent="0.25">
      <c r="A104" s="408"/>
      <c r="B104" s="131">
        <v>27</v>
      </c>
      <c r="C104" s="105" t="str">
        <f t="shared" si="11"/>
        <v/>
      </c>
      <c r="D104" s="124" t="str">
        <f>IF(COUNTBLANK(E104)=0, IF(COUNTIF(E$8:E$32, E104)=1, INDEX(B$8:E$32, MATCH(E104, E$8:E$32, 0), 3),  IF(COUNTIF(E$48:E$77, E104)=1, INDEX(B$48:E$77, MATCH(E104, E$48:E$77, 0), 3), MAX(D$8:D103)+1)), "")</f>
        <v/>
      </c>
      <c r="E104" s="117" t="str">
        <f>IF(COUNTA('Entry Form'!B61)&gt;0, 'Entry Form'!B61, "")</f>
        <v/>
      </c>
      <c r="F104" s="3"/>
      <c r="G104" s="17"/>
      <c r="H104" s="77"/>
      <c r="I104" s="77"/>
      <c r="J104" s="77"/>
      <c r="K104" s="77"/>
      <c r="L104" s="77"/>
      <c r="M104" s="18"/>
      <c r="N104" s="1"/>
      <c r="O104" s="2"/>
      <c r="P104" s="2"/>
      <c r="Q104" s="2"/>
      <c r="R104" s="2"/>
      <c r="S104" s="2"/>
      <c r="T104" s="5"/>
      <c r="U104" s="119"/>
      <c r="V104" s="92" t="str">
        <f t="shared" si="10"/>
        <v/>
      </c>
      <c r="W104" s="53" t="str">
        <f>IF(COUNTA('Entry Form'!G61)&gt;0, 'Entry Form'!G61, "")</f>
        <v/>
      </c>
      <c r="X104" s="94"/>
      <c r="Y104" s="91"/>
      <c r="Z104" s="91"/>
      <c r="AA104" s="52"/>
      <c r="AB104" s="243"/>
    </row>
    <row r="105" spans="1:28" ht="15" customHeight="1" thickBot="1" x14ac:dyDescent="0.3">
      <c r="A105" s="408"/>
      <c r="B105" s="136">
        <v>28</v>
      </c>
      <c r="C105" s="137" t="str">
        <f t="shared" si="11"/>
        <v/>
      </c>
      <c r="D105" s="138" t="str">
        <f>IF(COUNTBLANK(E105)=0, IF(COUNTIF(E$8:E$32, E105)=1, INDEX(B$8:E$32, MATCH(E105, E$8:E$32, 0), 3),  IF(COUNTIF(E$48:E$77, E105)=1, INDEX(B$48:E$77, MATCH(E105, E$48:E$77, 0), 3), MAX(D$8:D104)+1)), "")</f>
        <v/>
      </c>
      <c r="E105" s="139" t="str">
        <f>IF(COUNTA('Entry Form'!H61)&gt;0, 'Entry Form'!H61, "")</f>
        <v/>
      </c>
      <c r="F105" s="140"/>
      <c r="G105" s="141"/>
      <c r="H105" s="142"/>
      <c r="I105" s="142"/>
      <c r="J105" s="142"/>
      <c r="K105" s="142"/>
      <c r="L105" s="142"/>
      <c r="M105" s="143"/>
      <c r="N105" s="144"/>
      <c r="O105" s="145"/>
      <c r="P105" s="145"/>
      <c r="Q105" s="145"/>
      <c r="R105" s="145"/>
      <c r="S105" s="145"/>
      <c r="T105" s="146"/>
      <c r="U105" s="147"/>
      <c r="V105" s="148" t="str">
        <f t="shared" si="10"/>
        <v/>
      </c>
      <c r="W105" s="149" t="str">
        <f>IF(COUNTA('Entry Form'!M61)&gt;0, 'Entry Form'!M61, "")</f>
        <v/>
      </c>
      <c r="X105" s="150"/>
      <c r="Y105" s="84"/>
      <c r="Z105" s="84"/>
      <c r="AA105" s="37"/>
      <c r="AB105" s="243"/>
    </row>
    <row r="106" spans="1:28" ht="15" customHeight="1" x14ac:dyDescent="0.25">
      <c r="A106" s="408"/>
      <c r="B106" s="128">
        <v>29</v>
      </c>
      <c r="C106" s="101" t="str">
        <f t="shared" si="11"/>
        <v/>
      </c>
      <c r="D106" s="121" t="str">
        <f>IF(COUNTBLANK(E106)=0, IF(COUNTIF(E$8:E$32, E106)=1, INDEX(B$8:E$32, MATCH(E106, E$8:E$32, 0), 3),  IF(COUNTIF(E$48:E$77, E106)=1, INDEX(B$48:E$77, MATCH(E106, E$48:E$77, 0), 3), MAX(D$8:D105)+1)), "")</f>
        <v/>
      </c>
      <c r="E106" s="116" t="str">
        <f>IF(COUNTA('Entry Form'!B62)&gt;0, 'Entry Form'!B62, "")</f>
        <v/>
      </c>
      <c r="F106" s="106"/>
      <c r="G106" s="86"/>
      <c r="H106" s="107"/>
      <c r="I106" s="107"/>
      <c r="J106" s="107"/>
      <c r="K106" s="107"/>
      <c r="L106" s="107"/>
      <c r="M106" s="87"/>
      <c r="N106" s="88"/>
      <c r="O106" s="108"/>
      <c r="P106" s="108"/>
      <c r="Q106" s="108"/>
      <c r="R106" s="108"/>
      <c r="S106" s="108"/>
      <c r="T106" s="89"/>
      <c r="U106" s="60"/>
      <c r="V106" s="98" t="str">
        <f t="shared" si="10"/>
        <v/>
      </c>
      <c r="W106" s="7" t="str">
        <f>IF(COUNTA('Entry Form'!G62)&gt;0, 'Entry Form'!G62, "")</f>
        <v/>
      </c>
      <c r="X106" s="24"/>
      <c r="Y106" s="82"/>
      <c r="Z106" s="82"/>
      <c r="AA106" s="83"/>
      <c r="AB106" s="243"/>
    </row>
    <row r="107" spans="1:28" ht="15" customHeight="1" thickBot="1" x14ac:dyDescent="0.3">
      <c r="A107" s="409"/>
      <c r="B107" s="130">
        <v>30</v>
      </c>
      <c r="C107" s="103" t="str">
        <f t="shared" si="11"/>
        <v/>
      </c>
      <c r="D107" s="123" t="str">
        <f>IF(COUNTBLANK(E107)=0, IF(COUNTIF(E$8:E$32, E107)=1, INDEX(B$8:E$32, MATCH(E107, E$8:E$32, 0), 3),  IF(COUNTIF(E$48:E$77, E107)=1, INDEX(B$48:E$77, MATCH(E107, E$48:E$77, 0), 3), MAX(D$8:D106)+1)), "")</f>
        <v/>
      </c>
      <c r="E107" s="132" t="str">
        <f>IF(COUNTA('Entry Form'!H62)&gt;0, 'Entry Form'!H62, "")</f>
        <v/>
      </c>
      <c r="F107" s="109"/>
      <c r="G107" s="110"/>
      <c r="H107" s="111"/>
      <c r="I107" s="111"/>
      <c r="J107" s="111"/>
      <c r="K107" s="111"/>
      <c r="L107" s="111"/>
      <c r="M107" s="112"/>
      <c r="N107" s="113"/>
      <c r="O107" s="114"/>
      <c r="P107" s="114"/>
      <c r="Q107" s="114"/>
      <c r="R107" s="114"/>
      <c r="S107" s="114"/>
      <c r="T107" s="115"/>
      <c r="U107" s="61"/>
      <c r="V107" s="96" t="str">
        <f t="shared" si="10"/>
        <v/>
      </c>
      <c r="W107" s="133" t="str">
        <f>IF(COUNTA('Entry Form'!M62)&gt;0, 'Entry Form'!M62, "")</f>
        <v/>
      </c>
      <c r="X107" s="29"/>
      <c r="Y107" s="80"/>
      <c r="Z107" s="80"/>
      <c r="AA107" s="81"/>
      <c r="AB107" s="245"/>
    </row>
    <row r="108" spans="1:28" ht="15" customHeight="1" x14ac:dyDescent="0.25">
      <c r="A108" s="407" t="s">
        <v>98</v>
      </c>
      <c r="B108" s="128">
        <v>1</v>
      </c>
      <c r="C108" s="101" t="str">
        <f>IF(COUNTBLANK(D108)=0, F$3, "")</f>
        <v/>
      </c>
      <c r="D108" s="121" t="str">
        <f>IF(B108&lt;='Entry Form'!M$63, MAX(D$8:D$107)+B108, "")</f>
        <v/>
      </c>
      <c r="E108" s="265" t="str">
        <f t="shared" ref="E108:E122" si="12">IF(COUNTBLANK(D108)=0, "INSERT TEAM NAME HERE", "")</f>
        <v/>
      </c>
      <c r="F108" s="106"/>
      <c r="G108" s="86"/>
      <c r="H108" s="107"/>
      <c r="I108" s="107"/>
      <c r="J108" s="107"/>
      <c r="K108" s="107"/>
      <c r="L108" s="107"/>
      <c r="M108" s="87"/>
      <c r="N108" s="88"/>
      <c r="O108" s="108"/>
      <c r="P108" s="108"/>
      <c r="Q108" s="108"/>
      <c r="R108" s="108"/>
      <c r="S108" s="108"/>
      <c r="T108" s="89"/>
      <c r="U108" s="60"/>
      <c r="V108" s="98" t="str">
        <f>IF(COUNTBLANK(D108)=0, "Z", "")</f>
        <v/>
      </c>
      <c r="W108" s="262" t="str">
        <f t="shared" ref="W108:W115" si="13">IF(COUNTBLANK(D108)=0, "", "")</f>
        <v/>
      </c>
      <c r="X108" s="24"/>
      <c r="Y108" s="82"/>
      <c r="Z108" s="82"/>
      <c r="AA108" s="83"/>
      <c r="AB108" s="242" t="str">
        <f>IF(COUNTBLANK(E108)=0, RANK(D108, D$108:D$122, 1), "")</f>
        <v/>
      </c>
    </row>
    <row r="109" spans="1:28" ht="15" customHeight="1" x14ac:dyDescent="0.25">
      <c r="A109" s="408"/>
      <c r="B109" s="129">
        <v>2</v>
      </c>
      <c r="C109" s="102" t="str">
        <f t="shared" ref="C109:C122" si="14">IF(COUNTBLANK(D109)=0, F$3, "")</f>
        <v/>
      </c>
      <c r="D109" s="122" t="str">
        <f>IF(B109&lt;='Entry Form'!M$63, MAX(D$8:D$107)+B109, "")</f>
        <v/>
      </c>
      <c r="E109" s="265" t="str">
        <f t="shared" si="12"/>
        <v/>
      </c>
      <c r="F109" s="3"/>
      <c r="G109" s="17"/>
      <c r="H109" s="77"/>
      <c r="I109" s="77"/>
      <c r="J109" s="77"/>
      <c r="K109" s="77"/>
      <c r="L109" s="77"/>
      <c r="M109" s="18"/>
      <c r="N109" s="1"/>
      <c r="O109" s="2"/>
      <c r="P109" s="2"/>
      <c r="Q109" s="2"/>
      <c r="R109" s="2"/>
      <c r="S109" s="2"/>
      <c r="T109" s="5"/>
      <c r="U109" s="54"/>
      <c r="V109" s="93" t="str">
        <f t="shared" ref="V109:V122" si="15">IF(COUNTBLANK(D109)=0, "Z", "")</f>
        <v/>
      </c>
      <c r="W109" s="262" t="str">
        <f t="shared" si="13"/>
        <v/>
      </c>
      <c r="X109" s="26"/>
      <c r="Y109" s="78"/>
      <c r="Z109" s="78"/>
      <c r="AA109" s="79"/>
      <c r="AB109" s="243" t="str">
        <f t="shared" ref="AB109:AB122" si="16">IF(COUNTBLANK(E109)=0, RANK(D109, D$108:D$122, 1), "")</f>
        <v/>
      </c>
    </row>
    <row r="110" spans="1:28" ht="15" customHeight="1" x14ac:dyDescent="0.25">
      <c r="A110" s="408"/>
      <c r="B110" s="129">
        <v>3</v>
      </c>
      <c r="C110" s="102" t="str">
        <f t="shared" si="14"/>
        <v/>
      </c>
      <c r="D110" s="122" t="str">
        <f>IF(B110&lt;='Entry Form'!M$63, MAX(D$8:D$107)+B110, "")</f>
        <v/>
      </c>
      <c r="E110" s="265" t="str">
        <f t="shared" si="12"/>
        <v/>
      </c>
      <c r="F110" s="3"/>
      <c r="G110" s="17"/>
      <c r="H110" s="77"/>
      <c r="I110" s="77"/>
      <c r="J110" s="77"/>
      <c r="K110" s="77"/>
      <c r="L110" s="77"/>
      <c r="M110" s="18"/>
      <c r="N110" s="1"/>
      <c r="O110" s="2"/>
      <c r="P110" s="2"/>
      <c r="Q110" s="2"/>
      <c r="R110" s="2"/>
      <c r="S110" s="2"/>
      <c r="T110" s="5"/>
      <c r="U110" s="54"/>
      <c r="V110" s="93" t="str">
        <f t="shared" si="15"/>
        <v/>
      </c>
      <c r="W110" s="262" t="str">
        <f t="shared" si="13"/>
        <v/>
      </c>
      <c r="X110" s="26"/>
      <c r="Y110" s="78"/>
      <c r="Z110" s="78"/>
      <c r="AA110" s="79"/>
      <c r="AB110" s="243" t="str">
        <f t="shared" si="16"/>
        <v/>
      </c>
    </row>
    <row r="111" spans="1:28" ht="15" customHeight="1" x14ac:dyDescent="0.25">
      <c r="A111" s="408"/>
      <c r="B111" s="129">
        <v>4</v>
      </c>
      <c r="C111" s="102" t="str">
        <f t="shared" si="14"/>
        <v/>
      </c>
      <c r="D111" s="122" t="str">
        <f>IF(B111&lt;='Entry Form'!M$63, MAX(D$8:D$107)+B111, "")</f>
        <v/>
      </c>
      <c r="E111" s="265" t="str">
        <f t="shared" si="12"/>
        <v/>
      </c>
      <c r="F111" s="3"/>
      <c r="G111" s="17"/>
      <c r="H111" s="77"/>
      <c r="I111" s="77"/>
      <c r="J111" s="77"/>
      <c r="K111" s="77"/>
      <c r="L111" s="77"/>
      <c r="M111" s="18"/>
      <c r="N111" s="1"/>
      <c r="O111" s="2"/>
      <c r="P111" s="2"/>
      <c r="Q111" s="2"/>
      <c r="R111" s="2"/>
      <c r="S111" s="2"/>
      <c r="T111" s="5"/>
      <c r="U111" s="54"/>
      <c r="V111" s="93" t="str">
        <f t="shared" si="15"/>
        <v/>
      </c>
      <c r="W111" s="262" t="str">
        <f t="shared" si="13"/>
        <v/>
      </c>
      <c r="X111" s="26"/>
      <c r="Y111" s="78"/>
      <c r="Z111" s="78"/>
      <c r="AA111" s="79"/>
      <c r="AB111" s="243" t="str">
        <f t="shared" si="16"/>
        <v/>
      </c>
    </row>
    <row r="112" spans="1:28" ht="15" customHeight="1" x14ac:dyDescent="0.25">
      <c r="A112" s="408"/>
      <c r="B112" s="129">
        <v>5</v>
      </c>
      <c r="C112" s="102" t="str">
        <f t="shared" si="14"/>
        <v/>
      </c>
      <c r="D112" s="122" t="str">
        <f>IF(B112&lt;='Entry Form'!M$63, MAX(D$8:D$107)+B112, "")</f>
        <v/>
      </c>
      <c r="E112" s="265" t="str">
        <f t="shared" si="12"/>
        <v/>
      </c>
      <c r="F112" s="3"/>
      <c r="G112" s="17"/>
      <c r="H112" s="77"/>
      <c r="I112" s="77"/>
      <c r="J112" s="77"/>
      <c r="K112" s="77"/>
      <c r="L112" s="77"/>
      <c r="M112" s="18"/>
      <c r="N112" s="1"/>
      <c r="O112" s="2"/>
      <c r="P112" s="2"/>
      <c r="Q112" s="2"/>
      <c r="R112" s="2"/>
      <c r="S112" s="2"/>
      <c r="T112" s="5"/>
      <c r="U112" s="54"/>
      <c r="V112" s="93" t="str">
        <f t="shared" si="15"/>
        <v/>
      </c>
      <c r="W112" s="262" t="str">
        <f t="shared" si="13"/>
        <v/>
      </c>
      <c r="X112" s="26"/>
      <c r="Y112" s="78"/>
      <c r="Z112" s="78"/>
      <c r="AA112" s="79"/>
      <c r="AB112" s="243" t="str">
        <f t="shared" si="16"/>
        <v/>
      </c>
    </row>
    <row r="113" spans="1:28" ht="15" customHeight="1" x14ac:dyDescent="0.25">
      <c r="A113" s="408"/>
      <c r="B113" s="129">
        <v>6</v>
      </c>
      <c r="C113" s="102" t="str">
        <f t="shared" si="14"/>
        <v/>
      </c>
      <c r="D113" s="122" t="str">
        <f>IF(B113&lt;='Entry Form'!M$63, MAX(D$8:D$107)+B113, "")</f>
        <v/>
      </c>
      <c r="E113" s="265" t="str">
        <f t="shared" si="12"/>
        <v/>
      </c>
      <c r="F113" s="3"/>
      <c r="G113" s="17"/>
      <c r="H113" s="77"/>
      <c r="I113" s="77"/>
      <c r="J113" s="77"/>
      <c r="K113" s="77"/>
      <c r="L113" s="77"/>
      <c r="M113" s="18"/>
      <c r="N113" s="1"/>
      <c r="O113" s="2"/>
      <c r="P113" s="2"/>
      <c r="Q113" s="2"/>
      <c r="R113" s="2"/>
      <c r="S113" s="2"/>
      <c r="T113" s="5"/>
      <c r="U113" s="54"/>
      <c r="V113" s="93" t="str">
        <f t="shared" si="15"/>
        <v/>
      </c>
      <c r="W113" s="262" t="str">
        <f t="shared" si="13"/>
        <v/>
      </c>
      <c r="X113" s="26"/>
      <c r="Y113" s="78"/>
      <c r="Z113" s="78"/>
      <c r="AA113" s="79"/>
      <c r="AB113" s="243" t="str">
        <f t="shared" si="16"/>
        <v/>
      </c>
    </row>
    <row r="114" spans="1:28" ht="15" customHeight="1" x14ac:dyDescent="0.25">
      <c r="A114" s="408"/>
      <c r="B114" s="129">
        <v>7</v>
      </c>
      <c r="C114" s="102" t="str">
        <f t="shared" si="14"/>
        <v/>
      </c>
      <c r="D114" s="122" t="str">
        <f>IF(B114&lt;='Entry Form'!M$63, MAX(D$8:D$107)+B114, "")</f>
        <v/>
      </c>
      <c r="E114" s="265" t="str">
        <f t="shared" si="12"/>
        <v/>
      </c>
      <c r="F114" s="3"/>
      <c r="G114" s="17"/>
      <c r="H114" s="77"/>
      <c r="I114" s="77"/>
      <c r="J114" s="77"/>
      <c r="K114" s="77"/>
      <c r="L114" s="77"/>
      <c r="M114" s="18"/>
      <c r="N114" s="1"/>
      <c r="O114" s="2"/>
      <c r="P114" s="2"/>
      <c r="Q114" s="2"/>
      <c r="R114" s="2"/>
      <c r="S114" s="2"/>
      <c r="T114" s="5"/>
      <c r="U114" s="54"/>
      <c r="V114" s="93" t="str">
        <f t="shared" si="15"/>
        <v/>
      </c>
      <c r="W114" s="262" t="str">
        <f t="shared" si="13"/>
        <v/>
      </c>
      <c r="X114" s="26"/>
      <c r="Y114" s="78"/>
      <c r="Z114" s="78"/>
      <c r="AA114" s="79"/>
      <c r="AB114" s="243" t="str">
        <f t="shared" si="16"/>
        <v/>
      </c>
    </row>
    <row r="115" spans="1:28" ht="15" customHeight="1" x14ac:dyDescent="0.25">
      <c r="A115" s="408"/>
      <c r="B115" s="129">
        <v>8</v>
      </c>
      <c r="C115" s="102" t="str">
        <f t="shared" si="14"/>
        <v/>
      </c>
      <c r="D115" s="122" t="str">
        <f>IF(B115&lt;='Entry Form'!M$63, MAX(D$8:D$107)+B115, "")</f>
        <v/>
      </c>
      <c r="E115" s="265" t="str">
        <f t="shared" si="12"/>
        <v/>
      </c>
      <c r="F115" s="3"/>
      <c r="G115" s="17"/>
      <c r="H115" s="77"/>
      <c r="I115" s="77"/>
      <c r="J115" s="77"/>
      <c r="K115" s="77"/>
      <c r="L115" s="77"/>
      <c r="M115" s="18"/>
      <c r="N115" s="1"/>
      <c r="O115" s="2"/>
      <c r="P115" s="2"/>
      <c r="Q115" s="2"/>
      <c r="R115" s="2"/>
      <c r="S115" s="2"/>
      <c r="T115" s="5"/>
      <c r="U115" s="54"/>
      <c r="V115" s="93" t="str">
        <f t="shared" si="15"/>
        <v/>
      </c>
      <c r="W115" s="262" t="str">
        <f t="shared" si="13"/>
        <v/>
      </c>
      <c r="X115" s="26"/>
      <c r="Y115" s="78"/>
      <c r="Z115" s="78"/>
      <c r="AA115" s="79"/>
      <c r="AB115" s="243" t="str">
        <f t="shared" si="16"/>
        <v/>
      </c>
    </row>
    <row r="116" spans="1:28" ht="15" customHeight="1" x14ac:dyDescent="0.25">
      <c r="A116" s="408"/>
      <c r="B116" s="129">
        <v>9</v>
      </c>
      <c r="C116" s="102" t="str">
        <f t="shared" si="14"/>
        <v/>
      </c>
      <c r="D116" s="122" t="str">
        <f>IF(B116&lt;='Entry Form'!M$63, MAX(D$8:D$107)+B116, "")</f>
        <v/>
      </c>
      <c r="E116" s="265" t="str">
        <f t="shared" si="12"/>
        <v/>
      </c>
      <c r="F116" s="3"/>
      <c r="G116" s="17"/>
      <c r="H116" s="77"/>
      <c r="I116" s="77"/>
      <c r="J116" s="77"/>
      <c r="K116" s="77"/>
      <c r="L116" s="77"/>
      <c r="M116" s="18"/>
      <c r="N116" s="1"/>
      <c r="O116" s="2"/>
      <c r="P116" s="2"/>
      <c r="Q116" s="2"/>
      <c r="R116" s="2"/>
      <c r="S116" s="2"/>
      <c r="T116" s="5"/>
      <c r="U116" s="54"/>
      <c r="V116" s="93" t="str">
        <f t="shared" si="15"/>
        <v/>
      </c>
      <c r="W116" s="262" t="str">
        <f t="shared" ref="W116:W122" si="17">IF(COUNTBLANK(D116)=0, "", "")</f>
        <v/>
      </c>
      <c r="X116" s="26"/>
      <c r="Y116" s="78"/>
      <c r="Z116" s="78"/>
      <c r="AA116" s="79"/>
      <c r="AB116" s="243" t="str">
        <f t="shared" si="16"/>
        <v/>
      </c>
    </row>
    <row r="117" spans="1:28" ht="15" customHeight="1" x14ac:dyDescent="0.25">
      <c r="A117" s="408"/>
      <c r="B117" s="129">
        <v>10</v>
      </c>
      <c r="C117" s="102" t="str">
        <f t="shared" si="14"/>
        <v/>
      </c>
      <c r="D117" s="122" t="str">
        <f>IF(B117&lt;='Entry Form'!M$63, MAX(D$8:D$107)+B117, "")</f>
        <v/>
      </c>
      <c r="E117" s="265" t="str">
        <f t="shared" si="12"/>
        <v/>
      </c>
      <c r="F117" s="3"/>
      <c r="G117" s="17"/>
      <c r="H117" s="77"/>
      <c r="I117" s="77"/>
      <c r="J117" s="77"/>
      <c r="K117" s="77"/>
      <c r="L117" s="77"/>
      <c r="M117" s="18"/>
      <c r="N117" s="1"/>
      <c r="O117" s="2"/>
      <c r="P117" s="2"/>
      <c r="Q117" s="2"/>
      <c r="R117" s="2"/>
      <c r="S117" s="2"/>
      <c r="T117" s="5"/>
      <c r="U117" s="54"/>
      <c r="V117" s="93" t="str">
        <f t="shared" si="15"/>
        <v/>
      </c>
      <c r="W117" s="262" t="str">
        <f t="shared" si="17"/>
        <v/>
      </c>
      <c r="X117" s="26"/>
      <c r="Y117" s="78"/>
      <c r="Z117" s="78"/>
      <c r="AA117" s="79"/>
      <c r="AB117" s="243" t="str">
        <f t="shared" si="16"/>
        <v/>
      </c>
    </row>
    <row r="118" spans="1:28" ht="15" customHeight="1" x14ac:dyDescent="0.25">
      <c r="A118" s="408"/>
      <c r="B118" s="129">
        <v>11</v>
      </c>
      <c r="C118" s="102" t="str">
        <f t="shared" si="14"/>
        <v/>
      </c>
      <c r="D118" s="122" t="str">
        <f>IF(B118&lt;='Entry Form'!M$63, MAX(D$8:D$107)+B118, "")</f>
        <v/>
      </c>
      <c r="E118" s="265" t="str">
        <f t="shared" si="12"/>
        <v/>
      </c>
      <c r="F118" s="3"/>
      <c r="G118" s="17"/>
      <c r="H118" s="77"/>
      <c r="I118" s="77"/>
      <c r="J118" s="77"/>
      <c r="K118" s="77"/>
      <c r="L118" s="77"/>
      <c r="M118" s="18"/>
      <c r="N118" s="1"/>
      <c r="O118" s="2"/>
      <c r="P118" s="2"/>
      <c r="Q118" s="2"/>
      <c r="R118" s="2"/>
      <c r="S118" s="2"/>
      <c r="T118" s="5"/>
      <c r="U118" s="54"/>
      <c r="V118" s="93" t="str">
        <f t="shared" si="15"/>
        <v/>
      </c>
      <c r="W118" s="262" t="str">
        <f t="shared" si="17"/>
        <v/>
      </c>
      <c r="X118" s="26"/>
      <c r="Y118" s="78"/>
      <c r="Z118" s="78"/>
      <c r="AA118" s="79"/>
      <c r="AB118" s="243" t="str">
        <f t="shared" si="16"/>
        <v/>
      </c>
    </row>
    <row r="119" spans="1:28" ht="15" customHeight="1" x14ac:dyDescent="0.25">
      <c r="A119" s="408"/>
      <c r="B119" s="129">
        <v>12</v>
      </c>
      <c r="C119" s="102" t="str">
        <f t="shared" si="14"/>
        <v/>
      </c>
      <c r="D119" s="122" t="str">
        <f>IF(B119&lt;='Entry Form'!M$63, MAX(D$8:D$107)+B119, "")</f>
        <v/>
      </c>
      <c r="E119" s="265" t="str">
        <f t="shared" si="12"/>
        <v/>
      </c>
      <c r="F119" s="3"/>
      <c r="G119" s="17"/>
      <c r="H119" s="77"/>
      <c r="I119" s="77"/>
      <c r="J119" s="77"/>
      <c r="K119" s="77"/>
      <c r="L119" s="77"/>
      <c r="M119" s="18"/>
      <c r="N119" s="1"/>
      <c r="O119" s="2"/>
      <c r="P119" s="2"/>
      <c r="Q119" s="2"/>
      <c r="R119" s="2"/>
      <c r="S119" s="2"/>
      <c r="T119" s="5"/>
      <c r="U119" s="54"/>
      <c r="V119" s="93" t="str">
        <f t="shared" si="15"/>
        <v/>
      </c>
      <c r="W119" s="262" t="str">
        <f t="shared" si="17"/>
        <v/>
      </c>
      <c r="X119" s="26"/>
      <c r="Y119" s="78"/>
      <c r="Z119" s="78"/>
      <c r="AA119" s="79"/>
      <c r="AB119" s="243" t="str">
        <f t="shared" si="16"/>
        <v/>
      </c>
    </row>
    <row r="120" spans="1:28" ht="15" customHeight="1" x14ac:dyDescent="0.25">
      <c r="A120" s="408"/>
      <c r="B120" s="129">
        <v>13</v>
      </c>
      <c r="C120" s="102" t="str">
        <f t="shared" si="14"/>
        <v/>
      </c>
      <c r="D120" s="122" t="str">
        <f>IF(B120&lt;='Entry Form'!M$63, MAX(D$8:D$107)+B120, "")</f>
        <v/>
      </c>
      <c r="E120" s="265" t="str">
        <f t="shared" si="12"/>
        <v/>
      </c>
      <c r="F120" s="3"/>
      <c r="G120" s="17"/>
      <c r="H120" s="77"/>
      <c r="I120" s="77"/>
      <c r="J120" s="77"/>
      <c r="K120" s="77"/>
      <c r="L120" s="77"/>
      <c r="M120" s="18"/>
      <c r="N120" s="1"/>
      <c r="O120" s="2"/>
      <c r="P120" s="2"/>
      <c r="Q120" s="2"/>
      <c r="R120" s="2"/>
      <c r="S120" s="2"/>
      <c r="T120" s="5"/>
      <c r="U120" s="54"/>
      <c r="V120" s="93" t="str">
        <f t="shared" si="15"/>
        <v/>
      </c>
      <c r="W120" s="262" t="str">
        <f t="shared" si="17"/>
        <v/>
      </c>
      <c r="X120" s="26"/>
      <c r="Y120" s="78"/>
      <c r="Z120" s="78"/>
      <c r="AA120" s="79"/>
      <c r="AB120" s="243" t="str">
        <f t="shared" si="16"/>
        <v/>
      </c>
    </row>
    <row r="121" spans="1:28" ht="15" customHeight="1" x14ac:dyDescent="0.25">
      <c r="A121" s="408"/>
      <c r="B121" s="129">
        <v>14</v>
      </c>
      <c r="C121" s="102" t="str">
        <f t="shared" si="14"/>
        <v/>
      </c>
      <c r="D121" s="122" t="str">
        <f>IF(B121&lt;='Entry Form'!M$63, MAX(D$8:D$107)+B121, "")</f>
        <v/>
      </c>
      <c r="E121" s="265" t="str">
        <f t="shared" si="12"/>
        <v/>
      </c>
      <c r="F121" s="3"/>
      <c r="G121" s="17"/>
      <c r="H121" s="77"/>
      <c r="I121" s="77"/>
      <c r="J121" s="77"/>
      <c r="K121" s="77"/>
      <c r="L121" s="77"/>
      <c r="M121" s="18"/>
      <c r="N121" s="1"/>
      <c r="O121" s="2"/>
      <c r="P121" s="2"/>
      <c r="Q121" s="2"/>
      <c r="R121" s="2"/>
      <c r="S121" s="2"/>
      <c r="T121" s="5"/>
      <c r="U121" s="54"/>
      <c r="V121" s="93" t="str">
        <f t="shared" si="15"/>
        <v/>
      </c>
      <c r="W121" s="262" t="str">
        <f t="shared" si="17"/>
        <v/>
      </c>
      <c r="X121" s="26"/>
      <c r="Y121" s="78"/>
      <c r="Z121" s="78"/>
      <c r="AA121" s="79"/>
      <c r="AB121" s="243" t="str">
        <f t="shared" si="16"/>
        <v/>
      </c>
    </row>
    <row r="122" spans="1:28" ht="15" customHeight="1" thickBot="1" x14ac:dyDescent="0.3">
      <c r="A122" s="409"/>
      <c r="B122" s="130">
        <v>15</v>
      </c>
      <c r="C122" s="103" t="str">
        <f t="shared" si="14"/>
        <v/>
      </c>
      <c r="D122" s="123" t="str">
        <f>IF(B122&lt;='Entry Form'!M$63, MAX(D$8:D$107)+B122, "")</f>
        <v/>
      </c>
      <c r="E122" s="266" t="str">
        <f t="shared" si="12"/>
        <v/>
      </c>
      <c r="F122" s="109"/>
      <c r="G122" s="110"/>
      <c r="H122" s="111"/>
      <c r="I122" s="111"/>
      <c r="J122" s="111"/>
      <c r="K122" s="111"/>
      <c r="L122" s="111"/>
      <c r="M122" s="112"/>
      <c r="N122" s="113"/>
      <c r="O122" s="114"/>
      <c r="P122" s="114"/>
      <c r="Q122" s="114"/>
      <c r="R122" s="114"/>
      <c r="S122" s="114"/>
      <c r="T122" s="115"/>
      <c r="U122" s="61"/>
      <c r="V122" s="96" t="str">
        <f t="shared" si="15"/>
        <v/>
      </c>
      <c r="W122" s="263" t="str">
        <f t="shared" si="17"/>
        <v/>
      </c>
      <c r="X122" s="29"/>
      <c r="Y122" s="80"/>
      <c r="Z122" s="80"/>
      <c r="AA122" s="81"/>
      <c r="AB122" s="244" t="str">
        <f t="shared" si="16"/>
        <v/>
      </c>
    </row>
    <row r="123" spans="1:28" ht="15" customHeight="1" thickBot="1" x14ac:dyDescent="0.3">
      <c r="C123" s="417" t="s">
        <v>11</v>
      </c>
      <c r="D123" s="418"/>
      <c r="E123" s="418"/>
      <c r="F123" s="419"/>
      <c r="G123" s="56">
        <f>115-COUNTBLANK(G8:G122)</f>
        <v>0</v>
      </c>
      <c r="H123" s="434">
        <f>(230-COUNTBLANK(H8:I122))/3</f>
        <v>0</v>
      </c>
      <c r="I123" s="435"/>
      <c r="J123" s="57">
        <f>115-COUNTBLANK(J8:J122)</f>
        <v>0</v>
      </c>
      <c r="K123" s="57">
        <f t="shared" ref="K123:Z123" si="18">115-COUNTBLANK(K8:K122)</f>
        <v>0</v>
      </c>
      <c r="L123" s="57">
        <f t="shared" si="18"/>
        <v>0</v>
      </c>
      <c r="M123" s="58">
        <f t="shared" si="18"/>
        <v>0</v>
      </c>
      <c r="N123" s="72">
        <f t="shared" si="18"/>
        <v>0</v>
      </c>
      <c r="O123" s="59">
        <f t="shared" si="18"/>
        <v>0</v>
      </c>
      <c r="P123" s="59">
        <f t="shared" si="18"/>
        <v>0</v>
      </c>
      <c r="Q123" s="59">
        <f t="shared" si="18"/>
        <v>0</v>
      </c>
      <c r="R123" s="59">
        <f t="shared" si="18"/>
        <v>0</v>
      </c>
      <c r="S123" s="59">
        <f t="shared" si="18"/>
        <v>0</v>
      </c>
      <c r="T123" s="73">
        <f t="shared" si="18"/>
        <v>0</v>
      </c>
      <c r="U123" s="55"/>
      <c r="V123" s="99">
        <f>(115-COUNTBLANK(V8:V122))/3</f>
        <v>0</v>
      </c>
      <c r="W123" s="90"/>
      <c r="X123" s="100">
        <f t="shared" si="18"/>
        <v>0</v>
      </c>
      <c r="Z123" s="100">
        <f t="shared" si="18"/>
        <v>0</v>
      </c>
    </row>
    <row r="124" spans="1:28" ht="15" customHeight="1" x14ac:dyDescent="0.25"/>
    <row r="125" spans="1:28" ht="15" customHeight="1" x14ac:dyDescent="0.25"/>
    <row r="126" spans="1:28" ht="15" customHeight="1" x14ac:dyDescent="0.25"/>
    <row r="127" spans="1:28" ht="15" customHeight="1" x14ac:dyDescent="0.25"/>
    <row r="128" spans="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sheetData>
  <mergeCells count="17">
    <mergeCell ref="G6:M6"/>
    <mergeCell ref="N6:T6"/>
    <mergeCell ref="U6:U7"/>
    <mergeCell ref="H123:I123"/>
    <mergeCell ref="V6:AB6"/>
    <mergeCell ref="B6:B7"/>
    <mergeCell ref="C123:F123"/>
    <mergeCell ref="E6:E7"/>
    <mergeCell ref="C6:D7"/>
    <mergeCell ref="F6:F7"/>
    <mergeCell ref="A108:A122"/>
    <mergeCell ref="A78:A107"/>
    <mergeCell ref="A8:A32"/>
    <mergeCell ref="A6:A7"/>
    <mergeCell ref="A33:A47"/>
    <mergeCell ref="A48:A62"/>
    <mergeCell ref="A63:A77"/>
  </mergeCells>
  <pageMargins left="0.7" right="0.7" top="0.75" bottom="0.75" header="0.3" footer="0.3"/>
  <pageSetup orientation="portrait" horizontalDpi="1200" verticalDpi="1200" r:id="rId1"/>
  <ignoredErrors>
    <ignoredError sqref="E8:E10 F8:T32 E11:E33 H33:H47 E49:E63 F33:F47 E64:E77 E78:E107 E34:E48 E113:E12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zoomScaleNormal="100" workbookViewId="0">
      <selection activeCell="F1" sqref="F1:O1"/>
    </sheetView>
  </sheetViews>
  <sheetFormatPr defaultColWidth="8.85546875" defaultRowHeight="15" x14ac:dyDescent="0.25"/>
  <cols>
    <col min="1" max="15" width="6.28515625" style="269" customWidth="1"/>
    <col min="16" max="27" width="5.7109375" style="269" customWidth="1"/>
    <col min="28" max="16384" width="8.85546875" style="269"/>
  </cols>
  <sheetData>
    <row r="1" spans="1:15" ht="70.150000000000006" customHeight="1" thickBot="1" x14ac:dyDescent="0.35">
      <c r="A1" s="404"/>
      <c r="B1" s="405"/>
      <c r="C1" s="405"/>
      <c r="D1" s="405"/>
      <c r="E1" s="405"/>
      <c r="F1" s="376" t="s">
        <v>1</v>
      </c>
      <c r="G1" s="376"/>
      <c r="H1" s="376"/>
      <c r="I1" s="376"/>
      <c r="J1" s="376"/>
      <c r="K1" s="376"/>
      <c r="L1" s="376"/>
      <c r="M1" s="376"/>
      <c r="N1" s="376"/>
      <c r="O1" s="443"/>
    </row>
    <row r="2" spans="1:15" ht="9.6" customHeight="1" x14ac:dyDescent="0.3">
      <c r="A2" s="270"/>
      <c r="B2" s="270"/>
      <c r="C2" s="270"/>
      <c r="D2" s="270"/>
      <c r="E2" s="270"/>
      <c r="F2" s="270"/>
      <c r="G2" s="270"/>
      <c r="H2" s="270"/>
      <c r="I2" s="270"/>
      <c r="J2" s="270"/>
      <c r="K2" s="270"/>
      <c r="L2" s="270"/>
      <c r="M2" s="270"/>
      <c r="N2" s="270"/>
      <c r="O2" s="270"/>
    </row>
    <row r="3" spans="1:15" ht="30" customHeight="1" x14ac:dyDescent="0.3">
      <c r="A3" s="444" t="str">
        <f>IF(COUNTA('Entry Form'!S4)=0, "", 'Entry Form'!S4)</f>
        <v/>
      </c>
      <c r="B3" s="444"/>
      <c r="C3" s="444"/>
      <c r="D3" s="444"/>
      <c r="E3" s="444"/>
      <c r="F3" s="444"/>
      <c r="G3" s="444"/>
      <c r="H3" s="444"/>
      <c r="I3" s="444"/>
      <c r="J3" s="444"/>
      <c r="K3" s="444"/>
      <c r="L3" s="444"/>
      <c r="M3" s="444"/>
      <c r="N3" s="444"/>
      <c r="O3" s="444"/>
    </row>
    <row r="4" spans="1:15" s="272" customFormat="1" ht="10.15" customHeight="1" thickBot="1" x14ac:dyDescent="0.35">
      <c r="A4" s="271"/>
      <c r="B4" s="271"/>
      <c r="C4" s="271"/>
      <c r="D4" s="271"/>
      <c r="E4" s="271"/>
      <c r="F4" s="271"/>
      <c r="G4" s="271"/>
      <c r="H4" s="271"/>
      <c r="I4" s="271"/>
      <c r="J4" s="271"/>
      <c r="K4" s="271"/>
      <c r="L4" s="271"/>
      <c r="M4" s="271"/>
      <c r="N4" s="271"/>
      <c r="O4" s="271"/>
    </row>
    <row r="5" spans="1:15" s="273" customFormat="1" ht="25.15" customHeight="1" thickBot="1" x14ac:dyDescent="0.35">
      <c r="A5" s="445" t="s">
        <v>50</v>
      </c>
      <c r="B5" s="446"/>
      <c r="C5" s="446"/>
      <c r="D5" s="446"/>
      <c r="E5" s="446"/>
      <c r="F5" s="446"/>
      <c r="G5" s="446"/>
      <c r="H5" s="446"/>
      <c r="I5" s="446"/>
      <c r="J5" s="446"/>
      <c r="K5" s="446"/>
      <c r="L5" s="446"/>
      <c r="M5" s="446"/>
      <c r="N5" s="446"/>
      <c r="O5" s="447"/>
    </row>
    <row r="6" spans="1:15" s="275" customFormat="1" ht="15" customHeight="1" x14ac:dyDescent="0.3">
      <c r="A6" s="274"/>
      <c r="B6" s="274"/>
      <c r="C6" s="274"/>
      <c r="D6" s="274"/>
      <c r="E6" s="274"/>
      <c r="F6" s="274"/>
      <c r="G6" s="274"/>
      <c r="H6" s="274"/>
      <c r="I6" s="274"/>
      <c r="J6" s="274"/>
      <c r="K6" s="274"/>
      <c r="L6" s="274"/>
      <c r="M6" s="274"/>
      <c r="N6" s="274"/>
      <c r="O6" s="274"/>
    </row>
    <row r="7" spans="1:15" s="275" customFormat="1" ht="19.899999999999999" customHeight="1" x14ac:dyDescent="0.3">
      <c r="A7" s="274"/>
      <c r="B7" s="276" t="s">
        <v>51</v>
      </c>
      <c r="C7" s="274"/>
      <c r="D7" s="274"/>
      <c r="E7" s="274"/>
      <c r="F7" s="274"/>
      <c r="G7" s="450" t="s">
        <v>64</v>
      </c>
      <c r="H7" s="450"/>
      <c r="I7" s="277"/>
      <c r="J7" s="450" t="s">
        <v>66</v>
      </c>
      <c r="K7" s="450"/>
      <c r="L7" s="276"/>
      <c r="M7" s="450" t="s">
        <v>65</v>
      </c>
      <c r="N7" s="450"/>
      <c r="O7" s="274"/>
    </row>
    <row r="8" spans="1:15" s="275" customFormat="1" ht="19.899999999999999" customHeight="1" x14ac:dyDescent="0.3">
      <c r="A8" s="274"/>
      <c r="B8" s="274" t="s">
        <v>52</v>
      </c>
      <c r="C8" s="277"/>
      <c r="D8" s="274"/>
      <c r="E8" s="274"/>
      <c r="F8" s="274"/>
      <c r="G8" s="449">
        <f>SUM('Entry Form'!I40:V40)</f>
        <v>0</v>
      </c>
      <c r="H8" s="449"/>
      <c r="I8" s="274"/>
      <c r="J8" s="448">
        <v>8</v>
      </c>
      <c r="K8" s="448"/>
      <c r="L8" s="278"/>
      <c r="M8" s="448">
        <f>G8*J8</f>
        <v>0</v>
      </c>
      <c r="N8" s="448"/>
      <c r="O8" s="274"/>
    </row>
    <row r="9" spans="1:15" s="275" customFormat="1" ht="19.899999999999999" customHeight="1" x14ac:dyDescent="0.3">
      <c r="A9" s="274"/>
      <c r="B9" s="274" t="s">
        <v>53</v>
      </c>
      <c r="C9" s="277"/>
      <c r="D9" s="274"/>
      <c r="E9" s="274"/>
      <c r="F9" s="274"/>
      <c r="G9" s="449">
        <f>IF(SUM('Entry Form'!I40:V40)&lt;'Entry Form'!G83*6, 0, SUM('Entry Form'!I40:V40)-('Entry Form'!G83*6))</f>
        <v>0</v>
      </c>
      <c r="H9" s="449"/>
      <c r="I9" s="274"/>
      <c r="J9" s="448">
        <v>12</v>
      </c>
      <c r="K9" s="448"/>
      <c r="L9" s="278"/>
      <c r="M9" s="448">
        <f>G9*J9</f>
        <v>0</v>
      </c>
      <c r="N9" s="448"/>
      <c r="O9" s="274"/>
    </row>
    <row r="10" spans="1:15" s="275" customFormat="1" ht="10.15" customHeight="1" x14ac:dyDescent="0.3">
      <c r="A10" s="274"/>
      <c r="B10" s="274"/>
      <c r="C10" s="274"/>
      <c r="D10" s="274"/>
      <c r="E10" s="274"/>
      <c r="F10" s="274"/>
      <c r="G10" s="274"/>
      <c r="H10" s="274"/>
      <c r="I10" s="274"/>
      <c r="J10" s="274"/>
      <c r="K10" s="274"/>
      <c r="L10" s="274"/>
      <c r="M10" s="274"/>
      <c r="N10" s="274"/>
      <c r="O10" s="274"/>
    </row>
    <row r="11" spans="1:15" s="275" customFormat="1" ht="19.899999999999999" customHeight="1" x14ac:dyDescent="0.3">
      <c r="A11" s="274"/>
      <c r="B11" s="276" t="s">
        <v>54</v>
      </c>
      <c r="C11" s="274"/>
      <c r="D11" s="274"/>
      <c r="E11" s="274"/>
      <c r="F11" s="274"/>
      <c r="G11" s="450" t="s">
        <v>64</v>
      </c>
      <c r="H11" s="450"/>
      <c r="I11" s="277"/>
      <c r="J11" s="450" t="s">
        <v>66</v>
      </c>
      <c r="K11" s="450"/>
      <c r="L11" s="276"/>
      <c r="M11" s="450" t="s">
        <v>65</v>
      </c>
      <c r="N11" s="450"/>
      <c r="O11" s="274"/>
    </row>
    <row r="12" spans="1:15" s="275" customFormat="1" ht="19.899999999999999" customHeight="1" x14ac:dyDescent="0.3">
      <c r="A12" s="274"/>
      <c r="B12" s="274" t="s">
        <v>52</v>
      </c>
      <c r="C12" s="277"/>
      <c r="D12" s="274"/>
      <c r="E12" s="274"/>
      <c r="F12" s="274"/>
      <c r="G12" s="449">
        <f>'Entry Form'!U63+'Entry Form'!AB63</f>
        <v>0</v>
      </c>
      <c r="H12" s="449"/>
      <c r="I12" s="274"/>
      <c r="J12" s="448">
        <v>35</v>
      </c>
      <c r="K12" s="448"/>
      <c r="L12" s="278"/>
      <c r="M12" s="448">
        <f>G12*J12</f>
        <v>0</v>
      </c>
      <c r="N12" s="448"/>
      <c r="O12" s="274"/>
    </row>
    <row r="13" spans="1:15" s="275" customFormat="1" ht="19.899999999999999" customHeight="1" x14ac:dyDescent="0.3">
      <c r="A13" s="274"/>
      <c r="B13" s="274" t="s">
        <v>53</v>
      </c>
      <c r="C13" s="277"/>
      <c r="D13" s="274"/>
      <c r="E13" s="274"/>
      <c r="F13" s="274"/>
      <c r="G13" s="449">
        <f>IF(SUM('Entry Form'!U63+'Entry Form'!AB63)&lt;'Entry Form'!H83*2, 0, SUM('Entry Form'!U63+'Entry Form'!AB63)-('Entry Form'!H83*2))</f>
        <v>0</v>
      </c>
      <c r="H13" s="449"/>
      <c r="I13" s="274"/>
      <c r="J13" s="448">
        <v>35</v>
      </c>
      <c r="K13" s="448"/>
      <c r="L13" s="278"/>
      <c r="M13" s="448">
        <f>G13*J13</f>
        <v>0</v>
      </c>
      <c r="N13" s="448"/>
      <c r="O13" s="274"/>
    </row>
    <row r="14" spans="1:15" s="275" customFormat="1" ht="10.15" customHeight="1" x14ac:dyDescent="0.3">
      <c r="A14" s="274"/>
      <c r="B14" s="274"/>
      <c r="C14" s="274"/>
      <c r="D14" s="274"/>
      <c r="E14" s="274"/>
      <c r="F14" s="274"/>
      <c r="G14" s="274"/>
      <c r="H14" s="274"/>
      <c r="I14" s="274"/>
      <c r="J14" s="274"/>
      <c r="K14" s="274"/>
      <c r="L14" s="274"/>
      <c r="M14" s="274"/>
      <c r="N14" s="274"/>
      <c r="O14" s="274"/>
    </row>
    <row r="15" spans="1:15" s="275" customFormat="1" ht="19.899999999999999" customHeight="1" x14ac:dyDescent="0.3">
      <c r="A15" s="274"/>
      <c r="B15" s="276" t="s">
        <v>67</v>
      </c>
      <c r="C15" s="274"/>
      <c r="D15" s="274"/>
      <c r="E15" s="274"/>
      <c r="F15" s="274"/>
      <c r="G15" s="450" t="s">
        <v>64</v>
      </c>
      <c r="H15" s="450"/>
      <c r="I15" s="277"/>
      <c r="J15" s="450" t="s">
        <v>66</v>
      </c>
      <c r="K15" s="450"/>
      <c r="L15" s="276"/>
      <c r="M15" s="450" t="s">
        <v>65</v>
      </c>
      <c r="N15" s="450"/>
      <c r="O15" s="274"/>
    </row>
    <row r="16" spans="1:15" s="275" customFormat="1" ht="19.899999999999999" customHeight="1" x14ac:dyDescent="0.3">
      <c r="A16" s="274"/>
      <c r="B16" s="274" t="s">
        <v>52</v>
      </c>
      <c r="C16" s="277"/>
      <c r="D16" s="274"/>
      <c r="E16" s="274"/>
      <c r="F16" s="274"/>
      <c r="G16" s="449">
        <f>'Entry Form'!M63</f>
        <v>0</v>
      </c>
      <c r="H16" s="449"/>
      <c r="I16" s="274"/>
      <c r="J16" s="448">
        <v>50</v>
      </c>
      <c r="K16" s="448"/>
      <c r="L16" s="278"/>
      <c r="M16" s="448">
        <f>G16*J16</f>
        <v>0</v>
      </c>
      <c r="N16" s="448"/>
      <c r="O16" s="274"/>
    </row>
    <row r="17" spans="1:15" s="275" customFormat="1" ht="19.899999999999999" customHeight="1" x14ac:dyDescent="0.3">
      <c r="A17" s="274"/>
      <c r="B17" s="274" t="s">
        <v>53</v>
      </c>
      <c r="C17" s="277"/>
      <c r="D17" s="274"/>
      <c r="E17" s="274"/>
      <c r="F17" s="274"/>
      <c r="G17" s="449">
        <f>IF(SUM('Entry Form'!M63)&lt;'Entry Form'!I83*2, 0, SUM('Entry Form'!M63)-('Entry Form'!I83*2))</f>
        <v>0</v>
      </c>
      <c r="H17" s="449"/>
      <c r="I17" s="274"/>
      <c r="J17" s="448">
        <v>50</v>
      </c>
      <c r="K17" s="448"/>
      <c r="L17" s="278"/>
      <c r="M17" s="448">
        <f>G17*J17</f>
        <v>0</v>
      </c>
      <c r="N17" s="448"/>
      <c r="O17" s="274"/>
    </row>
    <row r="18" spans="1:15" s="275" customFormat="1" ht="10.15" customHeight="1" x14ac:dyDescent="0.25">
      <c r="A18" s="274"/>
      <c r="B18" s="274"/>
      <c r="C18" s="274"/>
      <c r="D18" s="274"/>
      <c r="E18" s="274"/>
      <c r="F18" s="274"/>
      <c r="G18" s="274"/>
      <c r="H18" s="274"/>
      <c r="I18" s="274"/>
      <c r="J18" s="274"/>
      <c r="K18" s="274"/>
      <c r="L18" s="274"/>
      <c r="M18" s="274"/>
      <c r="N18" s="274"/>
      <c r="O18" s="274"/>
    </row>
    <row r="19" spans="1:15" s="275" customFormat="1" ht="19.899999999999999" customHeight="1" x14ac:dyDescent="0.25">
      <c r="A19" s="274"/>
      <c r="B19" s="276" t="s">
        <v>55</v>
      </c>
      <c r="C19" s="274"/>
      <c r="D19" s="274"/>
      <c r="E19" s="274"/>
      <c r="F19" s="274"/>
      <c r="G19" s="450" t="s">
        <v>49</v>
      </c>
      <c r="H19" s="450"/>
      <c r="I19" s="277"/>
      <c r="J19" s="450" t="s">
        <v>66</v>
      </c>
      <c r="K19" s="450"/>
      <c r="L19" s="276"/>
      <c r="M19" s="450" t="s">
        <v>65</v>
      </c>
      <c r="N19" s="450"/>
      <c r="O19" s="274"/>
    </row>
    <row r="20" spans="1:15" s="275" customFormat="1" ht="19.899999999999999" customHeight="1" x14ac:dyDescent="0.25">
      <c r="A20" s="274"/>
      <c r="B20" s="274" t="s">
        <v>56</v>
      </c>
      <c r="C20" s="277"/>
      <c r="D20" s="274"/>
      <c r="E20" s="274"/>
      <c r="F20" s="274"/>
      <c r="G20" s="449">
        <f>Drops!D23</f>
        <v>0</v>
      </c>
      <c r="H20" s="449"/>
      <c r="I20" s="274"/>
      <c r="J20" s="448">
        <v>5</v>
      </c>
      <c r="K20" s="448"/>
      <c r="L20" s="278"/>
      <c r="M20" s="448">
        <f t="shared" ref="M20:M25" si="0">G20*J20</f>
        <v>0</v>
      </c>
      <c r="N20" s="448"/>
      <c r="O20" s="274"/>
    </row>
    <row r="21" spans="1:15" s="275" customFormat="1" ht="19.899999999999999" customHeight="1" x14ac:dyDescent="0.25">
      <c r="A21" s="274"/>
      <c r="B21" s="274" t="s">
        <v>57</v>
      </c>
      <c r="C21" s="277"/>
      <c r="D21" s="274"/>
      <c r="E21" s="274"/>
      <c r="F21" s="274"/>
      <c r="G21" s="449">
        <f>Drops!I23</f>
        <v>0</v>
      </c>
      <c r="H21" s="449"/>
      <c r="I21" s="274"/>
      <c r="J21" s="448">
        <v>10</v>
      </c>
      <c r="K21" s="448"/>
      <c r="L21" s="278"/>
      <c r="M21" s="448">
        <f t="shared" si="0"/>
        <v>0</v>
      </c>
      <c r="N21" s="448"/>
      <c r="O21" s="274"/>
    </row>
    <row r="22" spans="1:15" s="275" customFormat="1" ht="19.899999999999999" customHeight="1" x14ac:dyDescent="0.25">
      <c r="A22" s="274"/>
      <c r="B22" s="274" t="s">
        <v>62</v>
      </c>
      <c r="C22" s="277"/>
      <c r="D22" s="274"/>
      <c r="E22" s="274"/>
      <c r="F22" s="274"/>
      <c r="G22" s="449">
        <f>Drops!N23</f>
        <v>0</v>
      </c>
      <c r="H22" s="449"/>
      <c r="I22" s="274"/>
      <c r="J22" s="448">
        <v>15</v>
      </c>
      <c r="K22" s="448"/>
      <c r="L22" s="278"/>
      <c r="M22" s="448">
        <f t="shared" si="0"/>
        <v>0</v>
      </c>
      <c r="N22" s="448"/>
      <c r="O22" s="274"/>
    </row>
    <row r="23" spans="1:15" s="275" customFormat="1" ht="19.899999999999999" customHeight="1" x14ac:dyDescent="0.25">
      <c r="A23" s="274"/>
      <c r="B23" s="274" t="s">
        <v>62</v>
      </c>
      <c r="C23" s="277"/>
      <c r="D23" s="274"/>
      <c r="E23" s="274"/>
      <c r="F23" s="274"/>
      <c r="G23" s="449">
        <f>Drops!D41</f>
        <v>0</v>
      </c>
      <c r="H23" s="449"/>
      <c r="I23" s="274"/>
      <c r="J23" s="448">
        <v>20</v>
      </c>
      <c r="K23" s="448"/>
      <c r="L23" s="278"/>
      <c r="M23" s="448">
        <f t="shared" si="0"/>
        <v>0</v>
      </c>
      <c r="N23" s="448"/>
      <c r="O23" s="274"/>
    </row>
    <row r="24" spans="1:15" s="275" customFormat="1" ht="19.899999999999999" customHeight="1" x14ac:dyDescent="0.25">
      <c r="A24" s="274"/>
      <c r="B24" s="274" t="s">
        <v>74</v>
      </c>
      <c r="C24" s="277"/>
      <c r="D24" s="274"/>
      <c r="E24" s="274"/>
      <c r="F24" s="274"/>
      <c r="G24" s="449">
        <f>Drops!I41</f>
        <v>0</v>
      </c>
      <c r="H24" s="449"/>
      <c r="I24" s="274"/>
      <c r="J24" s="448">
        <v>25</v>
      </c>
      <c r="K24" s="448"/>
      <c r="L24" s="278"/>
      <c r="M24" s="448">
        <f t="shared" si="0"/>
        <v>0</v>
      </c>
      <c r="N24" s="448"/>
      <c r="O24" s="274"/>
    </row>
    <row r="25" spans="1:15" s="275" customFormat="1" ht="19.899999999999999" customHeight="1" x14ac:dyDescent="0.25">
      <c r="A25" s="274"/>
      <c r="B25" s="274" t="s">
        <v>58</v>
      </c>
      <c r="C25" s="277"/>
      <c r="D25" s="274"/>
      <c r="E25" s="274"/>
      <c r="F25" s="274"/>
      <c r="G25" s="449">
        <f>Drops!N41</f>
        <v>0</v>
      </c>
      <c r="H25" s="449"/>
      <c r="I25" s="274"/>
      <c r="J25" s="448">
        <v>50</v>
      </c>
      <c r="K25" s="448"/>
      <c r="L25" s="278"/>
      <c r="M25" s="448">
        <f t="shared" si="0"/>
        <v>0</v>
      </c>
      <c r="N25" s="448"/>
      <c r="O25" s="274"/>
    </row>
    <row r="26" spans="1:15" s="275" customFormat="1" ht="10.15" customHeight="1" x14ac:dyDescent="0.25">
      <c r="A26" s="274"/>
      <c r="B26" s="274"/>
      <c r="C26" s="274"/>
      <c r="D26" s="274"/>
      <c r="E26" s="274"/>
      <c r="F26" s="274"/>
      <c r="G26" s="274"/>
      <c r="H26" s="274"/>
      <c r="I26" s="277"/>
      <c r="J26" s="274"/>
      <c r="K26" s="274"/>
      <c r="L26" s="274"/>
      <c r="M26" s="274"/>
      <c r="N26" s="274"/>
      <c r="O26" s="274"/>
    </row>
    <row r="27" spans="1:15" s="275" customFormat="1" ht="19.899999999999999" customHeight="1" x14ac:dyDescent="0.25">
      <c r="A27" s="274"/>
      <c r="B27" s="276" t="s">
        <v>59</v>
      </c>
      <c r="C27" s="274"/>
      <c r="D27" s="274"/>
      <c r="E27" s="274"/>
      <c r="F27" s="450" t="s">
        <v>89</v>
      </c>
      <c r="G27" s="450"/>
      <c r="H27" s="450"/>
      <c r="I27" s="450"/>
      <c r="J27" s="450" t="s">
        <v>66</v>
      </c>
      <c r="K27" s="450"/>
      <c r="L27" s="276"/>
      <c r="M27" s="450" t="s">
        <v>65</v>
      </c>
      <c r="N27" s="450"/>
      <c r="O27" s="274"/>
    </row>
    <row r="28" spans="1:15" s="275" customFormat="1" ht="19.899999999999999" customHeight="1" x14ac:dyDescent="0.25">
      <c r="A28" s="274"/>
      <c r="B28" s="274" t="s">
        <v>60</v>
      </c>
      <c r="C28" s="277"/>
      <c r="D28" s="274"/>
      <c r="E28" s="274"/>
      <c r="F28" s="274"/>
      <c r="G28" s="449">
        <f>'Entry Form'!W71</f>
        <v>0</v>
      </c>
      <c r="H28" s="449"/>
      <c r="I28" s="274"/>
      <c r="J28" s="448">
        <v>7.5</v>
      </c>
      <c r="K28" s="448"/>
      <c r="L28" s="278"/>
      <c r="M28" s="448">
        <f>G28*J28</f>
        <v>0</v>
      </c>
      <c r="N28" s="448"/>
      <c r="O28" s="274"/>
    </row>
    <row r="29" spans="1:15" s="275" customFormat="1" ht="19.899999999999999" customHeight="1" x14ac:dyDescent="0.25">
      <c r="A29" s="274"/>
      <c r="B29" s="274" t="s">
        <v>61</v>
      </c>
      <c r="C29" s="277"/>
      <c r="D29" s="274"/>
      <c r="E29" s="274"/>
      <c r="F29" s="274"/>
      <c r="G29" s="449">
        <f>'Entry Form'!Z71</f>
        <v>0</v>
      </c>
      <c r="H29" s="449"/>
      <c r="I29" s="274"/>
      <c r="J29" s="448">
        <v>7.5</v>
      </c>
      <c r="K29" s="448"/>
      <c r="L29" s="278"/>
      <c r="M29" s="448">
        <f>G29*J29</f>
        <v>0</v>
      </c>
      <c r="N29" s="448"/>
      <c r="O29" s="274"/>
    </row>
    <row r="30" spans="1:15" s="275" customFormat="1" ht="10.15" customHeight="1" x14ac:dyDescent="0.25">
      <c r="A30" s="274"/>
      <c r="B30" s="274"/>
      <c r="C30" s="274"/>
      <c r="D30" s="274"/>
      <c r="E30" s="274"/>
      <c r="F30" s="274"/>
      <c r="G30" s="274"/>
      <c r="H30" s="274"/>
      <c r="I30" s="274"/>
      <c r="J30" s="274"/>
      <c r="K30" s="274"/>
      <c r="L30" s="274"/>
      <c r="M30" s="274"/>
      <c r="N30" s="274"/>
      <c r="O30" s="274"/>
    </row>
    <row r="31" spans="1:15" s="275" customFormat="1" ht="18" customHeight="1" thickBot="1" x14ac:dyDescent="0.3">
      <c r="A31" s="274"/>
      <c r="B31" s="274"/>
      <c r="C31" s="274"/>
      <c r="D31" s="274"/>
      <c r="E31" s="274"/>
      <c r="F31" s="274"/>
      <c r="G31" s="274"/>
      <c r="H31" s="274"/>
      <c r="I31" s="274"/>
      <c r="J31" s="274"/>
      <c r="K31" s="274"/>
      <c r="L31" s="274"/>
      <c r="M31" s="274"/>
      <c r="N31" s="274"/>
      <c r="O31" s="274"/>
    </row>
    <row r="32" spans="1:15" s="275" customFormat="1" ht="30" customHeight="1" thickBot="1" x14ac:dyDescent="0.3">
      <c r="A32" s="279"/>
      <c r="B32" s="439" t="s">
        <v>63</v>
      </c>
      <c r="C32" s="439"/>
      <c r="D32" s="439"/>
      <c r="E32" s="439"/>
      <c r="F32" s="439"/>
      <c r="G32" s="439"/>
      <c r="H32" s="439"/>
      <c r="I32" s="439"/>
      <c r="J32" s="439"/>
      <c r="K32" s="439"/>
      <c r="L32" s="441">
        <f>SUM(M7:N29)</f>
        <v>0</v>
      </c>
      <c r="M32" s="441"/>
      <c r="N32" s="441"/>
      <c r="O32" s="442"/>
    </row>
    <row r="33" spans="1:15" s="275" customFormat="1" ht="18" customHeight="1" x14ac:dyDescent="0.25">
      <c r="A33" s="274"/>
      <c r="B33" s="274"/>
      <c r="C33" s="277"/>
      <c r="D33" s="274"/>
      <c r="E33" s="274"/>
      <c r="F33" s="274"/>
      <c r="G33" s="274"/>
      <c r="H33" s="274"/>
      <c r="I33" s="274"/>
      <c r="J33" s="274"/>
      <c r="K33" s="274"/>
      <c r="L33" s="274"/>
      <c r="M33" s="274"/>
      <c r="N33" s="274"/>
      <c r="O33" s="274"/>
    </row>
    <row r="34" spans="1:15" s="275" customFormat="1" ht="18" customHeight="1" x14ac:dyDescent="0.25">
      <c r="A34" s="274"/>
      <c r="B34" s="274"/>
      <c r="C34" s="277"/>
      <c r="D34" s="274"/>
      <c r="E34" s="274"/>
      <c r="F34" s="274"/>
      <c r="G34" s="274"/>
      <c r="H34" s="274"/>
      <c r="I34" s="274"/>
      <c r="J34" s="274"/>
      <c r="K34" s="274"/>
      <c r="L34" s="274"/>
      <c r="M34" s="274"/>
      <c r="N34" s="274"/>
      <c r="O34" s="274"/>
    </row>
    <row r="35" spans="1:15" s="275" customFormat="1" ht="30" customHeight="1" x14ac:dyDescent="0.25">
      <c r="A35" s="274"/>
      <c r="B35" s="440" t="s">
        <v>73</v>
      </c>
      <c r="C35" s="440"/>
      <c r="D35" s="440"/>
      <c r="E35" s="440"/>
      <c r="F35" s="440"/>
      <c r="G35" s="440"/>
      <c r="H35" s="440"/>
      <c r="I35" s="440"/>
      <c r="J35" s="440"/>
      <c r="K35" s="440" t="s">
        <v>72</v>
      </c>
      <c r="L35" s="440"/>
      <c r="M35" s="440"/>
      <c r="N35" s="440"/>
      <c r="O35" s="274"/>
    </row>
    <row r="36" spans="1:15" s="275" customFormat="1" ht="18" customHeight="1" x14ac:dyDescent="0.25">
      <c r="A36" s="280"/>
      <c r="B36" s="280"/>
      <c r="D36" s="280"/>
      <c r="E36" s="280"/>
      <c r="F36" s="280"/>
      <c r="G36" s="280"/>
      <c r="H36" s="280"/>
      <c r="I36" s="280"/>
      <c r="J36" s="280"/>
      <c r="K36" s="280"/>
      <c r="L36" s="280"/>
      <c r="M36" s="280"/>
      <c r="N36" s="280"/>
      <c r="O36" s="280"/>
    </row>
    <row r="37" spans="1:15" s="275" customFormat="1" ht="18" customHeight="1" x14ac:dyDescent="0.25">
      <c r="A37" s="280"/>
      <c r="B37" s="280"/>
      <c r="C37" s="280"/>
      <c r="D37" s="280"/>
      <c r="E37" s="280"/>
      <c r="F37" s="280"/>
      <c r="G37" s="280"/>
      <c r="H37" s="280"/>
      <c r="I37" s="280"/>
      <c r="J37" s="280"/>
      <c r="K37" s="280"/>
      <c r="L37" s="280"/>
      <c r="M37" s="280"/>
      <c r="N37" s="280"/>
      <c r="O37" s="280"/>
    </row>
    <row r="38" spans="1:15" s="275" customFormat="1" ht="18" customHeight="1" x14ac:dyDescent="0.25">
      <c r="A38" s="280"/>
      <c r="B38" s="280"/>
      <c r="C38" s="280"/>
      <c r="D38" s="280"/>
      <c r="E38" s="280"/>
      <c r="F38" s="280"/>
      <c r="G38" s="280"/>
      <c r="H38" s="280"/>
      <c r="I38" s="280"/>
      <c r="J38" s="280"/>
      <c r="K38" s="280"/>
      <c r="L38" s="280"/>
      <c r="M38" s="280"/>
      <c r="N38" s="280"/>
      <c r="O38" s="280"/>
    </row>
    <row r="39" spans="1:15" s="275" customFormat="1" ht="18" customHeight="1" x14ac:dyDescent="0.25">
      <c r="A39" s="280"/>
      <c r="B39" s="280"/>
      <c r="C39" s="280"/>
      <c r="D39" s="280"/>
      <c r="E39" s="280"/>
      <c r="F39" s="280"/>
      <c r="G39" s="280"/>
      <c r="H39" s="280"/>
      <c r="I39" s="280"/>
      <c r="J39" s="280"/>
      <c r="K39" s="280"/>
      <c r="L39" s="280"/>
      <c r="M39" s="280"/>
      <c r="N39" s="280"/>
      <c r="O39" s="280"/>
    </row>
    <row r="40" spans="1:15" ht="15" customHeight="1" x14ac:dyDescent="0.25">
      <c r="A40" s="281"/>
      <c r="B40" s="281"/>
      <c r="C40" s="281"/>
      <c r="D40" s="281"/>
      <c r="E40" s="281"/>
      <c r="F40" s="281"/>
      <c r="G40" s="281"/>
      <c r="H40" s="281"/>
      <c r="I40" s="281"/>
      <c r="J40" s="281"/>
      <c r="K40" s="281"/>
      <c r="L40" s="281"/>
      <c r="M40" s="281"/>
      <c r="N40" s="281"/>
      <c r="O40" s="281"/>
    </row>
    <row r="41" spans="1:15" ht="15" customHeight="1" x14ac:dyDescent="0.25">
      <c r="A41" s="281"/>
      <c r="B41" s="281"/>
      <c r="C41" s="281"/>
      <c r="D41" s="281"/>
      <c r="E41" s="281"/>
      <c r="F41" s="281"/>
      <c r="G41" s="281"/>
      <c r="H41" s="281"/>
      <c r="I41" s="281"/>
      <c r="J41" s="281"/>
      <c r="K41" s="281"/>
      <c r="L41" s="281"/>
      <c r="M41" s="281"/>
      <c r="N41" s="281"/>
      <c r="O41" s="281"/>
    </row>
  </sheetData>
  <sheetProtection algorithmName="SHA-512" hashValue="YMw0qbSi3K6gD5Csb9yRG4cCBJvI4iUtwV7cRGPpSOYQ9+PmTTuK8gGD5PgNtE89SfdMwcVPoVENk90bs/hfwA==" saltValue="IUaSeXumvXiUWbtLrh3eoQ==" spinCount="100000" sheet="1" objects="1" scenarios="1"/>
  <mergeCells count="65">
    <mergeCell ref="G29:H29"/>
    <mergeCell ref="J29:K29"/>
    <mergeCell ref="M29:N29"/>
    <mergeCell ref="G25:H25"/>
    <mergeCell ref="J25:K25"/>
    <mergeCell ref="M25:N25"/>
    <mergeCell ref="G28:H28"/>
    <mergeCell ref="J28:K28"/>
    <mergeCell ref="M28:N28"/>
    <mergeCell ref="J27:K27"/>
    <mergeCell ref="M27:N27"/>
    <mergeCell ref="F27:I27"/>
    <mergeCell ref="G19:H19"/>
    <mergeCell ref="J19:K19"/>
    <mergeCell ref="M19:N19"/>
    <mergeCell ref="J21:K21"/>
    <mergeCell ref="M21:N21"/>
    <mergeCell ref="G20:H20"/>
    <mergeCell ref="J20:K20"/>
    <mergeCell ref="M20:N20"/>
    <mergeCell ref="G21:H21"/>
    <mergeCell ref="G16:H16"/>
    <mergeCell ref="J16:K16"/>
    <mergeCell ref="M16:N16"/>
    <mergeCell ref="G17:H17"/>
    <mergeCell ref="J17:K17"/>
    <mergeCell ref="M17:N17"/>
    <mergeCell ref="G23:H23"/>
    <mergeCell ref="J23:K23"/>
    <mergeCell ref="M23:N23"/>
    <mergeCell ref="G22:H22"/>
    <mergeCell ref="J22:K22"/>
    <mergeCell ref="M22:N22"/>
    <mergeCell ref="G24:H24"/>
    <mergeCell ref="J24:K24"/>
    <mergeCell ref="M24:N24"/>
    <mergeCell ref="J9:K9"/>
    <mergeCell ref="G11:H11"/>
    <mergeCell ref="J11:K11"/>
    <mergeCell ref="M11:N11"/>
    <mergeCell ref="G15:H15"/>
    <mergeCell ref="J15:K15"/>
    <mergeCell ref="M15:N15"/>
    <mergeCell ref="G12:H12"/>
    <mergeCell ref="J12:K12"/>
    <mergeCell ref="M12:N12"/>
    <mergeCell ref="G13:H13"/>
    <mergeCell ref="J13:K13"/>
    <mergeCell ref="M13:N13"/>
    <mergeCell ref="B32:K32"/>
    <mergeCell ref="K35:N35"/>
    <mergeCell ref="B35:J35"/>
    <mergeCell ref="L32:O32"/>
    <mergeCell ref="F1:O1"/>
    <mergeCell ref="A1:E1"/>
    <mergeCell ref="A3:O3"/>
    <mergeCell ref="A5:O5"/>
    <mergeCell ref="M8:N8"/>
    <mergeCell ref="M9:N9"/>
    <mergeCell ref="G8:H8"/>
    <mergeCell ref="G9:H9"/>
    <mergeCell ref="G7:H7"/>
    <mergeCell ref="J7:K7"/>
    <mergeCell ref="M7:N7"/>
    <mergeCell ref="J8:K8"/>
  </mergeCells>
  <pageMargins left="0.5" right="0.5" top="0.5" bottom="0.5" header="0" footer="0"/>
  <pageSetup scale="101" fitToHeight="0"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zoomScaleNormal="100" workbookViewId="0">
      <selection activeCell="F1" sqref="F1:O1"/>
    </sheetView>
  </sheetViews>
  <sheetFormatPr defaultColWidth="8.85546875" defaultRowHeight="15" x14ac:dyDescent="0.25"/>
  <cols>
    <col min="1" max="15" width="6.28515625" style="269" customWidth="1"/>
    <col min="16" max="27" width="5.7109375" style="269" customWidth="1"/>
    <col min="28" max="16384" width="8.85546875" style="269"/>
  </cols>
  <sheetData>
    <row r="1" spans="1:15" ht="70.150000000000006" customHeight="1" thickBot="1" x14ac:dyDescent="0.35">
      <c r="A1" s="404"/>
      <c r="B1" s="405"/>
      <c r="C1" s="405"/>
      <c r="D1" s="405"/>
      <c r="E1" s="405"/>
      <c r="F1" s="376" t="s">
        <v>1</v>
      </c>
      <c r="G1" s="376"/>
      <c r="H1" s="376"/>
      <c r="I1" s="376"/>
      <c r="J1" s="376"/>
      <c r="K1" s="376"/>
      <c r="L1" s="376"/>
      <c r="M1" s="376"/>
      <c r="N1" s="376"/>
      <c r="O1" s="443"/>
    </row>
    <row r="2" spans="1:15" ht="9.6" customHeight="1" x14ac:dyDescent="0.3">
      <c r="A2" s="270"/>
      <c r="B2" s="270"/>
      <c r="C2" s="270"/>
      <c r="D2" s="270"/>
      <c r="E2" s="270"/>
      <c r="F2" s="270"/>
      <c r="G2" s="270"/>
      <c r="H2" s="270"/>
      <c r="I2" s="270"/>
      <c r="J2" s="270"/>
      <c r="K2" s="270"/>
      <c r="L2" s="270"/>
      <c r="M2" s="270"/>
      <c r="N2" s="270"/>
      <c r="O2" s="270"/>
    </row>
    <row r="3" spans="1:15" ht="30" customHeight="1" x14ac:dyDescent="0.3">
      <c r="A3" s="444" t="str">
        <f>IF(COUNTA('Entry Form'!S4)=0, "", 'Entry Form'!S4)</f>
        <v/>
      </c>
      <c r="B3" s="444"/>
      <c r="C3" s="444"/>
      <c r="D3" s="444"/>
      <c r="E3" s="444"/>
      <c r="F3" s="444"/>
      <c r="G3" s="444"/>
      <c r="H3" s="444"/>
      <c r="I3" s="444"/>
      <c r="J3" s="444"/>
      <c r="K3" s="444"/>
      <c r="L3" s="444"/>
      <c r="M3" s="444"/>
      <c r="N3" s="444"/>
      <c r="O3" s="444"/>
    </row>
    <row r="4" spans="1:15" s="272" customFormat="1" ht="10.15" customHeight="1" thickBot="1" x14ac:dyDescent="0.35">
      <c r="A4" s="271"/>
      <c r="B4" s="271"/>
      <c r="C4" s="271"/>
      <c r="D4" s="271"/>
      <c r="E4" s="271"/>
      <c r="F4" s="271"/>
      <c r="G4" s="271"/>
      <c r="H4" s="271"/>
      <c r="I4" s="271"/>
      <c r="J4" s="271"/>
      <c r="K4" s="271"/>
      <c r="L4" s="271"/>
      <c r="M4" s="271"/>
      <c r="N4" s="271"/>
      <c r="O4" s="271"/>
    </row>
    <row r="5" spans="1:15" s="273" customFormat="1" ht="25.15" customHeight="1" thickBot="1" x14ac:dyDescent="0.35">
      <c r="A5" s="445" t="s">
        <v>50</v>
      </c>
      <c r="B5" s="446"/>
      <c r="C5" s="446"/>
      <c r="D5" s="446"/>
      <c r="E5" s="446"/>
      <c r="F5" s="446"/>
      <c r="G5" s="446"/>
      <c r="H5" s="446"/>
      <c r="I5" s="446"/>
      <c r="J5" s="446"/>
      <c r="K5" s="446"/>
      <c r="L5" s="446"/>
      <c r="M5" s="446"/>
      <c r="N5" s="446"/>
      <c r="O5" s="447"/>
    </row>
    <row r="6" spans="1:15" s="275" customFormat="1" ht="15" customHeight="1" x14ac:dyDescent="0.3">
      <c r="A6" s="274"/>
      <c r="B6" s="274"/>
      <c r="C6" s="274"/>
      <c r="D6" s="274"/>
      <c r="E6" s="274"/>
      <c r="F6" s="274"/>
      <c r="G6" s="274"/>
      <c r="H6" s="274"/>
      <c r="I6" s="274"/>
      <c r="J6" s="274"/>
      <c r="K6" s="274"/>
      <c r="L6" s="274"/>
      <c r="M6" s="274"/>
      <c r="N6" s="274"/>
      <c r="O6" s="274"/>
    </row>
    <row r="7" spans="1:15" s="275" customFormat="1" ht="19.899999999999999" customHeight="1" x14ac:dyDescent="0.3">
      <c r="A7" s="274"/>
      <c r="B7" s="276" t="s">
        <v>51</v>
      </c>
      <c r="C7" s="274"/>
      <c r="D7" s="274"/>
      <c r="E7" s="274"/>
      <c r="F7" s="274"/>
      <c r="G7" s="450" t="s">
        <v>64</v>
      </c>
      <c r="H7" s="450"/>
      <c r="I7" s="277"/>
      <c r="J7" s="450" t="s">
        <v>66</v>
      </c>
      <c r="K7" s="450"/>
      <c r="L7" s="276"/>
      <c r="M7" s="450" t="s">
        <v>65</v>
      </c>
      <c r="N7" s="450"/>
      <c r="O7" s="274"/>
    </row>
    <row r="8" spans="1:15" s="275" customFormat="1" ht="19.899999999999999" customHeight="1" x14ac:dyDescent="0.3">
      <c r="A8" s="274"/>
      <c r="B8" s="274" t="s">
        <v>52</v>
      </c>
      <c r="C8" s="277"/>
      <c r="D8" s="274"/>
      <c r="E8" s="274"/>
      <c r="F8" s="274"/>
      <c r="G8" s="449">
        <f>SUM('Entry Form'!I40:V40)</f>
        <v>0</v>
      </c>
      <c r="H8" s="449"/>
      <c r="I8" s="274"/>
      <c r="J8" s="448">
        <v>8</v>
      </c>
      <c r="K8" s="448"/>
      <c r="L8" s="278"/>
      <c r="M8" s="448">
        <f>G8*J8</f>
        <v>0</v>
      </c>
      <c r="N8" s="448"/>
      <c r="O8" s="274"/>
    </row>
    <row r="9" spans="1:15" s="275" customFormat="1" ht="19.899999999999999" customHeight="1" x14ac:dyDescent="0.3">
      <c r="A9" s="274"/>
      <c r="B9" s="274" t="s">
        <v>53</v>
      </c>
      <c r="C9" s="277"/>
      <c r="D9" s="274"/>
      <c r="E9" s="274"/>
      <c r="F9" s="274"/>
      <c r="G9" s="449">
        <f>IF(SUM('Entry Form'!I40:V40)&lt;'Entry Form'!G83*6, 0, SUM('Entry Form'!I40:V40)-('Entry Form'!G83*6))</f>
        <v>0</v>
      </c>
      <c r="H9" s="449"/>
      <c r="I9" s="274"/>
      <c r="J9" s="448">
        <v>12</v>
      </c>
      <c r="K9" s="448"/>
      <c r="L9" s="278"/>
      <c r="M9" s="448">
        <f>G9*J9</f>
        <v>0</v>
      </c>
      <c r="N9" s="448"/>
      <c r="O9" s="274"/>
    </row>
    <row r="10" spans="1:15" s="275" customFormat="1" ht="10.15" customHeight="1" x14ac:dyDescent="0.3">
      <c r="A10" s="274"/>
      <c r="B10" s="274"/>
      <c r="C10" s="274"/>
      <c r="D10" s="274"/>
      <c r="E10" s="274"/>
      <c r="F10" s="274"/>
      <c r="G10" s="274"/>
      <c r="H10" s="274"/>
      <c r="I10" s="274"/>
      <c r="J10" s="274"/>
      <c r="K10" s="274"/>
      <c r="L10" s="274"/>
      <c r="M10" s="274"/>
      <c r="N10" s="274"/>
      <c r="O10" s="274"/>
    </row>
    <row r="11" spans="1:15" s="275" customFormat="1" ht="19.899999999999999" customHeight="1" x14ac:dyDescent="0.3">
      <c r="A11" s="274"/>
      <c r="B11" s="276" t="s">
        <v>54</v>
      </c>
      <c r="C11" s="274"/>
      <c r="D11" s="274"/>
      <c r="E11" s="274"/>
      <c r="F11" s="274"/>
      <c r="G11" s="450" t="s">
        <v>64</v>
      </c>
      <c r="H11" s="450"/>
      <c r="I11" s="277"/>
      <c r="J11" s="450" t="s">
        <v>66</v>
      </c>
      <c r="K11" s="450"/>
      <c r="L11" s="276"/>
      <c r="M11" s="450" t="s">
        <v>65</v>
      </c>
      <c r="N11" s="450"/>
      <c r="O11" s="274"/>
    </row>
    <row r="12" spans="1:15" s="275" customFormat="1" ht="19.899999999999999" customHeight="1" x14ac:dyDescent="0.3">
      <c r="A12" s="274"/>
      <c r="B12" s="274" t="s">
        <v>52</v>
      </c>
      <c r="C12" s="277"/>
      <c r="D12" s="274"/>
      <c r="E12" s="274"/>
      <c r="F12" s="274"/>
      <c r="G12" s="449">
        <f>'Entry Form'!U63+'Entry Form'!AB63</f>
        <v>0</v>
      </c>
      <c r="H12" s="449"/>
      <c r="I12" s="274"/>
      <c r="J12" s="448">
        <v>35</v>
      </c>
      <c r="K12" s="448"/>
      <c r="L12" s="278"/>
      <c r="M12" s="448">
        <f>G12*J12</f>
        <v>0</v>
      </c>
      <c r="N12" s="448"/>
      <c r="O12" s="274"/>
    </row>
    <row r="13" spans="1:15" s="275" customFormat="1" ht="19.899999999999999" customHeight="1" x14ac:dyDescent="0.3">
      <c r="A13" s="274"/>
      <c r="B13" s="274" t="s">
        <v>53</v>
      </c>
      <c r="C13" s="277"/>
      <c r="D13" s="274"/>
      <c r="E13" s="274"/>
      <c r="F13" s="274"/>
      <c r="G13" s="449">
        <f>IF(SUM('Entry Form'!U63+'Entry Form'!AB63)&lt;'Entry Form'!H83*2, 0, SUM('Entry Form'!U63+'Entry Form'!AB63)-('Entry Form'!H83*2))</f>
        <v>0</v>
      </c>
      <c r="H13" s="449"/>
      <c r="I13" s="274"/>
      <c r="J13" s="448">
        <v>35</v>
      </c>
      <c r="K13" s="448"/>
      <c r="L13" s="278"/>
      <c r="M13" s="448">
        <f>G13*J13</f>
        <v>0</v>
      </c>
      <c r="N13" s="448"/>
      <c r="O13" s="274"/>
    </row>
    <row r="14" spans="1:15" s="275" customFormat="1" ht="10.15" customHeight="1" x14ac:dyDescent="0.3">
      <c r="A14" s="274"/>
      <c r="B14" s="274"/>
      <c r="C14" s="274"/>
      <c r="D14" s="274"/>
      <c r="E14" s="274"/>
      <c r="F14" s="274"/>
      <c r="G14" s="274"/>
      <c r="H14" s="274"/>
      <c r="I14" s="274"/>
      <c r="J14" s="274"/>
      <c r="K14" s="274"/>
      <c r="L14" s="274"/>
      <c r="M14" s="274"/>
      <c r="N14" s="274"/>
      <c r="O14" s="274"/>
    </row>
    <row r="15" spans="1:15" s="275" customFormat="1" ht="19.899999999999999" customHeight="1" x14ac:dyDescent="0.3">
      <c r="A15" s="274"/>
      <c r="B15" s="276" t="s">
        <v>67</v>
      </c>
      <c r="C15" s="274"/>
      <c r="D15" s="274"/>
      <c r="E15" s="274"/>
      <c r="F15" s="274"/>
      <c r="G15" s="450" t="s">
        <v>64</v>
      </c>
      <c r="H15" s="450"/>
      <c r="I15" s="277"/>
      <c r="J15" s="450" t="s">
        <v>66</v>
      </c>
      <c r="K15" s="450"/>
      <c r="L15" s="276"/>
      <c r="M15" s="450" t="s">
        <v>65</v>
      </c>
      <c r="N15" s="450"/>
      <c r="O15" s="274"/>
    </row>
    <row r="16" spans="1:15" s="275" customFormat="1" ht="19.899999999999999" customHeight="1" x14ac:dyDescent="0.3">
      <c r="A16" s="274"/>
      <c r="B16" s="274" t="s">
        <v>52</v>
      </c>
      <c r="C16" s="277"/>
      <c r="D16" s="274"/>
      <c r="E16" s="274"/>
      <c r="F16" s="274"/>
      <c r="G16" s="449">
        <f>'Entry Form'!M63</f>
        <v>0</v>
      </c>
      <c r="H16" s="449"/>
      <c r="I16" s="274"/>
      <c r="J16" s="448">
        <v>50</v>
      </c>
      <c r="K16" s="448"/>
      <c r="L16" s="278"/>
      <c r="M16" s="448">
        <f>G16*J16</f>
        <v>0</v>
      </c>
      <c r="N16" s="448"/>
      <c r="O16" s="274"/>
    </row>
    <row r="17" spans="1:15" s="275" customFormat="1" ht="19.899999999999999" customHeight="1" x14ac:dyDescent="0.3">
      <c r="A17" s="274"/>
      <c r="B17" s="274" t="s">
        <v>53</v>
      </c>
      <c r="C17" s="277"/>
      <c r="D17" s="274"/>
      <c r="E17" s="274"/>
      <c r="F17" s="274"/>
      <c r="G17" s="449">
        <f>IF(SUM('Entry Form'!M63)&lt;'Entry Form'!I83*2, 0, SUM('Entry Form'!M63)-('Entry Form'!I83*2))</f>
        <v>0</v>
      </c>
      <c r="H17" s="449"/>
      <c r="I17" s="274"/>
      <c r="J17" s="448">
        <v>50</v>
      </c>
      <c r="K17" s="448"/>
      <c r="L17" s="278"/>
      <c r="M17" s="448">
        <f>G17*J17</f>
        <v>0</v>
      </c>
      <c r="N17" s="448"/>
      <c r="O17" s="274"/>
    </row>
    <row r="18" spans="1:15" s="275" customFormat="1" ht="10.15" customHeight="1" x14ac:dyDescent="0.25">
      <c r="A18" s="274"/>
      <c r="B18" s="274"/>
      <c r="C18" s="274"/>
      <c r="D18" s="274"/>
      <c r="E18" s="274"/>
      <c r="F18" s="274"/>
      <c r="G18" s="274"/>
      <c r="H18" s="274"/>
      <c r="I18" s="274"/>
      <c r="J18" s="274"/>
      <c r="K18" s="274"/>
      <c r="L18" s="274"/>
      <c r="M18" s="274"/>
      <c r="N18" s="274"/>
      <c r="O18" s="274"/>
    </row>
    <row r="19" spans="1:15" s="275" customFormat="1" ht="19.899999999999999" customHeight="1" x14ac:dyDescent="0.25">
      <c r="A19" s="274"/>
      <c r="B19" s="276" t="s">
        <v>55</v>
      </c>
      <c r="C19" s="274"/>
      <c r="D19" s="274"/>
      <c r="E19" s="274"/>
      <c r="F19" s="274"/>
      <c r="G19" s="450" t="s">
        <v>49</v>
      </c>
      <c r="H19" s="450"/>
      <c r="I19" s="277"/>
      <c r="J19" s="450" t="s">
        <v>66</v>
      </c>
      <c r="K19" s="450"/>
      <c r="L19" s="276"/>
      <c r="M19" s="450" t="s">
        <v>65</v>
      </c>
      <c r="N19" s="450"/>
      <c r="O19" s="274"/>
    </row>
    <row r="20" spans="1:15" s="275" customFormat="1" ht="19.899999999999999" customHeight="1" x14ac:dyDescent="0.25">
      <c r="A20" s="274"/>
      <c r="B20" s="274" t="s">
        <v>56</v>
      </c>
      <c r="C20" s="277"/>
      <c r="D20" s="274"/>
      <c r="E20" s="274"/>
      <c r="F20" s="274"/>
      <c r="G20" s="449">
        <f>Drops!D23</f>
        <v>0</v>
      </c>
      <c r="H20" s="449"/>
      <c r="I20" s="274"/>
      <c r="J20" s="448">
        <v>5</v>
      </c>
      <c r="K20" s="448"/>
      <c r="L20" s="278"/>
      <c r="M20" s="448">
        <f t="shared" ref="M20:M25" si="0">G20*J20</f>
        <v>0</v>
      </c>
      <c r="N20" s="448"/>
      <c r="O20" s="274"/>
    </row>
    <row r="21" spans="1:15" s="275" customFormat="1" ht="19.899999999999999" customHeight="1" x14ac:dyDescent="0.25">
      <c r="A21" s="274"/>
      <c r="B21" s="274" t="s">
        <v>57</v>
      </c>
      <c r="C21" s="277"/>
      <c r="D21" s="274"/>
      <c r="E21" s="274"/>
      <c r="F21" s="274"/>
      <c r="G21" s="449">
        <f>Drops!I23</f>
        <v>0</v>
      </c>
      <c r="H21" s="449"/>
      <c r="I21" s="274"/>
      <c r="J21" s="448">
        <v>10</v>
      </c>
      <c r="K21" s="448"/>
      <c r="L21" s="278"/>
      <c r="M21" s="448">
        <f t="shared" si="0"/>
        <v>0</v>
      </c>
      <c r="N21" s="448"/>
      <c r="O21" s="274"/>
    </row>
    <row r="22" spans="1:15" s="275" customFormat="1" ht="19.899999999999999" customHeight="1" x14ac:dyDescent="0.25">
      <c r="A22" s="274"/>
      <c r="B22" s="274" t="s">
        <v>62</v>
      </c>
      <c r="C22" s="277"/>
      <c r="D22" s="274"/>
      <c r="E22" s="274"/>
      <c r="F22" s="274"/>
      <c r="G22" s="449">
        <f>Drops!N23</f>
        <v>0</v>
      </c>
      <c r="H22" s="449"/>
      <c r="I22" s="274"/>
      <c r="J22" s="448">
        <v>15</v>
      </c>
      <c r="K22" s="448"/>
      <c r="L22" s="278"/>
      <c r="M22" s="448">
        <f t="shared" si="0"/>
        <v>0</v>
      </c>
      <c r="N22" s="448"/>
      <c r="O22" s="274"/>
    </row>
    <row r="23" spans="1:15" s="275" customFormat="1" ht="19.899999999999999" customHeight="1" x14ac:dyDescent="0.25">
      <c r="A23" s="274"/>
      <c r="B23" s="274" t="s">
        <v>62</v>
      </c>
      <c r="C23" s="277"/>
      <c r="D23" s="274"/>
      <c r="E23" s="274"/>
      <c r="F23" s="274"/>
      <c r="G23" s="449">
        <f>Drops!D41</f>
        <v>0</v>
      </c>
      <c r="H23" s="449"/>
      <c r="I23" s="274"/>
      <c r="J23" s="448">
        <v>20</v>
      </c>
      <c r="K23" s="448"/>
      <c r="L23" s="278"/>
      <c r="M23" s="448">
        <f t="shared" si="0"/>
        <v>0</v>
      </c>
      <c r="N23" s="448"/>
      <c r="O23" s="274"/>
    </row>
    <row r="24" spans="1:15" s="275" customFormat="1" ht="19.899999999999999" customHeight="1" x14ac:dyDescent="0.25">
      <c r="A24" s="274"/>
      <c r="B24" s="274" t="s">
        <v>74</v>
      </c>
      <c r="C24" s="277"/>
      <c r="D24" s="274"/>
      <c r="E24" s="274"/>
      <c r="F24" s="274"/>
      <c r="G24" s="449">
        <f>Drops!I41</f>
        <v>0</v>
      </c>
      <c r="H24" s="449"/>
      <c r="I24" s="274"/>
      <c r="J24" s="448">
        <v>25</v>
      </c>
      <c r="K24" s="448"/>
      <c r="L24" s="278"/>
      <c r="M24" s="448">
        <f t="shared" si="0"/>
        <v>0</v>
      </c>
      <c r="N24" s="448"/>
      <c r="O24" s="274"/>
    </row>
    <row r="25" spans="1:15" s="275" customFormat="1" ht="19.899999999999999" customHeight="1" x14ac:dyDescent="0.25">
      <c r="A25" s="274"/>
      <c r="B25" s="274" t="s">
        <v>58</v>
      </c>
      <c r="C25" s="277"/>
      <c r="D25" s="274"/>
      <c r="E25" s="274"/>
      <c r="F25" s="274"/>
      <c r="G25" s="449">
        <f>Drops!N41</f>
        <v>0</v>
      </c>
      <c r="H25" s="449"/>
      <c r="I25" s="274"/>
      <c r="J25" s="448">
        <v>50</v>
      </c>
      <c r="K25" s="448"/>
      <c r="L25" s="278"/>
      <c r="M25" s="448">
        <f t="shared" si="0"/>
        <v>0</v>
      </c>
      <c r="N25" s="448"/>
      <c r="O25" s="274"/>
    </row>
    <row r="26" spans="1:15" s="275" customFormat="1" ht="10.15" customHeight="1" x14ac:dyDescent="0.25">
      <c r="A26" s="274"/>
      <c r="B26" s="274"/>
      <c r="C26" s="274"/>
      <c r="D26" s="274"/>
      <c r="E26" s="274"/>
      <c r="F26" s="274"/>
      <c r="G26" s="274"/>
      <c r="H26" s="274"/>
      <c r="I26" s="277"/>
      <c r="J26" s="274"/>
      <c r="K26" s="274"/>
      <c r="L26" s="274"/>
      <c r="M26" s="274"/>
      <c r="N26" s="274"/>
      <c r="O26" s="274"/>
    </row>
    <row r="27" spans="1:15" s="275" customFormat="1" ht="19.899999999999999" customHeight="1" x14ac:dyDescent="0.25">
      <c r="A27" s="274"/>
      <c r="B27" s="276" t="s">
        <v>59</v>
      </c>
      <c r="C27" s="274"/>
      <c r="D27" s="274"/>
      <c r="E27" s="274"/>
      <c r="F27" s="450" t="s">
        <v>89</v>
      </c>
      <c r="G27" s="450"/>
      <c r="H27" s="450"/>
      <c r="I27" s="450"/>
      <c r="J27" s="450" t="s">
        <v>66</v>
      </c>
      <c r="K27" s="450"/>
      <c r="L27" s="276"/>
      <c r="M27" s="450" t="s">
        <v>65</v>
      </c>
      <c r="N27" s="450"/>
      <c r="O27" s="274"/>
    </row>
    <row r="28" spans="1:15" s="275" customFormat="1" ht="19.899999999999999" customHeight="1" x14ac:dyDescent="0.25">
      <c r="A28" s="274"/>
      <c r="B28" s="274" t="s">
        <v>60</v>
      </c>
      <c r="C28" s="277"/>
      <c r="D28" s="274"/>
      <c r="E28" s="274"/>
      <c r="F28" s="274"/>
      <c r="G28" s="449">
        <f>'Entry Form'!W71</f>
        <v>0</v>
      </c>
      <c r="H28" s="449"/>
      <c r="I28" s="274"/>
      <c r="J28" s="448">
        <v>7.5</v>
      </c>
      <c r="K28" s="448"/>
      <c r="L28" s="278"/>
      <c r="M28" s="448">
        <f>G28*J28</f>
        <v>0</v>
      </c>
      <c r="N28" s="448"/>
      <c r="O28" s="274"/>
    </row>
    <row r="29" spans="1:15" s="275" customFormat="1" ht="19.899999999999999" customHeight="1" x14ac:dyDescent="0.25">
      <c r="A29" s="274"/>
      <c r="B29" s="274" t="s">
        <v>61</v>
      </c>
      <c r="C29" s="277"/>
      <c r="D29" s="274"/>
      <c r="E29" s="274"/>
      <c r="F29" s="274"/>
      <c r="G29" s="449">
        <f>'Entry Form'!Z71</f>
        <v>0</v>
      </c>
      <c r="H29" s="449"/>
      <c r="I29" s="274"/>
      <c r="J29" s="448">
        <v>7.5</v>
      </c>
      <c r="K29" s="448"/>
      <c r="L29" s="278"/>
      <c r="M29" s="448">
        <f>G29*J29</f>
        <v>0</v>
      </c>
      <c r="N29" s="448"/>
      <c r="O29" s="274"/>
    </row>
    <row r="30" spans="1:15" s="275" customFormat="1" ht="10.15" customHeight="1" x14ac:dyDescent="0.25">
      <c r="A30" s="274"/>
      <c r="B30" s="274"/>
      <c r="C30" s="274"/>
      <c r="D30" s="274"/>
      <c r="E30" s="274"/>
      <c r="F30" s="274"/>
      <c r="G30" s="274"/>
      <c r="H30" s="274"/>
      <c r="I30" s="274"/>
      <c r="J30" s="274"/>
      <c r="K30" s="274"/>
      <c r="L30" s="274"/>
      <c r="M30" s="274"/>
      <c r="N30" s="274"/>
      <c r="O30" s="274"/>
    </row>
    <row r="31" spans="1:15" s="275" customFormat="1" ht="18" customHeight="1" thickBot="1" x14ac:dyDescent="0.3">
      <c r="A31" s="274"/>
      <c r="B31" s="274"/>
      <c r="C31" s="274"/>
      <c r="D31" s="274"/>
      <c r="E31" s="274"/>
      <c r="F31" s="274"/>
      <c r="G31" s="274"/>
      <c r="H31" s="274"/>
      <c r="I31" s="274"/>
      <c r="J31" s="274"/>
      <c r="K31" s="274"/>
      <c r="L31" s="274"/>
      <c r="M31" s="274"/>
      <c r="N31" s="274"/>
      <c r="O31" s="274"/>
    </row>
    <row r="32" spans="1:15" s="275" customFormat="1" ht="30" customHeight="1" thickBot="1" x14ac:dyDescent="0.3">
      <c r="A32" s="279"/>
      <c r="B32" s="439" t="s">
        <v>63</v>
      </c>
      <c r="C32" s="439"/>
      <c r="D32" s="439"/>
      <c r="E32" s="439"/>
      <c r="F32" s="439"/>
      <c r="G32" s="439"/>
      <c r="H32" s="439"/>
      <c r="I32" s="439"/>
      <c r="J32" s="439"/>
      <c r="K32" s="439"/>
      <c r="L32" s="441">
        <f>SUM(M7:N29)</f>
        <v>0</v>
      </c>
      <c r="M32" s="441"/>
      <c r="N32" s="441"/>
      <c r="O32" s="442"/>
    </row>
    <row r="33" spans="1:15" s="275" customFormat="1" ht="18" customHeight="1" x14ac:dyDescent="0.25">
      <c r="A33" s="274"/>
      <c r="B33" s="274"/>
      <c r="C33" s="277"/>
      <c r="D33" s="274"/>
      <c r="E33" s="274"/>
      <c r="F33" s="274"/>
      <c r="G33" s="274"/>
      <c r="H33" s="274"/>
      <c r="I33" s="274"/>
      <c r="J33" s="274"/>
      <c r="K33" s="274"/>
      <c r="L33" s="274"/>
      <c r="M33" s="274"/>
      <c r="N33" s="274"/>
      <c r="O33" s="274"/>
    </row>
    <row r="34" spans="1:15" s="275" customFormat="1" ht="18" customHeight="1" x14ac:dyDescent="0.25">
      <c r="A34" s="274"/>
      <c r="B34" s="274"/>
      <c r="C34" s="277"/>
      <c r="D34" s="274"/>
      <c r="E34" s="274"/>
      <c r="F34" s="274"/>
      <c r="G34" s="274"/>
      <c r="H34" s="274"/>
      <c r="I34" s="274"/>
      <c r="J34" s="274"/>
      <c r="K34" s="274"/>
      <c r="L34" s="274"/>
      <c r="M34" s="274"/>
      <c r="N34" s="274"/>
      <c r="O34" s="274"/>
    </row>
    <row r="35" spans="1:15" s="275" customFormat="1" ht="30" customHeight="1" x14ac:dyDescent="0.25">
      <c r="A35" s="274"/>
      <c r="B35" s="440" t="s">
        <v>73</v>
      </c>
      <c r="C35" s="440"/>
      <c r="D35" s="440"/>
      <c r="E35" s="440"/>
      <c r="F35" s="440"/>
      <c r="G35" s="440"/>
      <c r="H35" s="440"/>
      <c r="I35" s="440"/>
      <c r="J35" s="440"/>
      <c r="K35" s="440" t="s">
        <v>72</v>
      </c>
      <c r="L35" s="440"/>
      <c r="M35" s="440"/>
      <c r="N35" s="440"/>
      <c r="O35" s="274"/>
    </row>
    <row r="36" spans="1:15" s="275" customFormat="1" ht="18" customHeight="1" x14ac:dyDescent="0.25">
      <c r="A36" s="280"/>
      <c r="B36" s="280"/>
      <c r="D36" s="280"/>
      <c r="E36" s="280"/>
      <c r="F36" s="280"/>
      <c r="G36" s="280"/>
      <c r="H36" s="280"/>
      <c r="I36" s="280"/>
      <c r="J36" s="280"/>
      <c r="K36" s="280"/>
      <c r="L36" s="280"/>
      <c r="M36" s="280"/>
      <c r="N36" s="280"/>
      <c r="O36" s="280"/>
    </row>
    <row r="37" spans="1:15" s="275" customFormat="1" ht="18" customHeight="1" x14ac:dyDescent="0.25">
      <c r="A37" s="280"/>
      <c r="B37" s="280"/>
      <c r="C37" s="280"/>
      <c r="D37" s="280"/>
      <c r="E37" s="280"/>
      <c r="F37" s="280"/>
      <c r="G37" s="280"/>
      <c r="H37" s="280"/>
      <c r="I37" s="280"/>
      <c r="J37" s="280"/>
      <c r="K37" s="280"/>
      <c r="L37" s="280"/>
      <c r="M37" s="280"/>
      <c r="N37" s="280"/>
      <c r="O37" s="280"/>
    </row>
    <row r="38" spans="1:15" s="275" customFormat="1" ht="18" customHeight="1" x14ac:dyDescent="0.25">
      <c r="A38" s="280"/>
      <c r="B38" s="280"/>
      <c r="C38" s="280"/>
      <c r="D38" s="280"/>
      <c r="E38" s="280"/>
      <c r="F38" s="280"/>
      <c r="G38" s="280"/>
      <c r="H38" s="280"/>
      <c r="I38" s="280"/>
      <c r="J38" s="280"/>
      <c r="K38" s="280"/>
      <c r="L38" s="280"/>
      <c r="M38" s="280"/>
      <c r="N38" s="280"/>
      <c r="O38" s="280"/>
    </row>
    <row r="39" spans="1:15" s="275" customFormat="1" ht="18" customHeight="1" x14ac:dyDescent="0.25">
      <c r="A39" s="280"/>
      <c r="B39" s="280"/>
      <c r="C39" s="280"/>
      <c r="D39" s="280"/>
      <c r="E39" s="280"/>
      <c r="F39" s="280"/>
      <c r="G39" s="280"/>
      <c r="H39" s="280"/>
      <c r="I39" s="280"/>
      <c r="J39" s="280"/>
      <c r="K39" s="280"/>
      <c r="L39" s="280"/>
      <c r="M39" s="280"/>
      <c r="N39" s="280"/>
      <c r="O39" s="280"/>
    </row>
    <row r="40" spans="1:15" ht="15" customHeight="1" x14ac:dyDescent="0.25">
      <c r="A40" s="281"/>
      <c r="B40" s="281"/>
      <c r="C40" s="281"/>
      <c r="D40" s="281"/>
      <c r="E40" s="281"/>
      <c r="F40" s="281"/>
      <c r="G40" s="281"/>
      <c r="H40" s="281"/>
      <c r="I40" s="281"/>
      <c r="J40" s="281"/>
      <c r="K40" s="281"/>
      <c r="L40" s="281"/>
      <c r="M40" s="281"/>
      <c r="N40" s="281"/>
      <c r="O40" s="281"/>
    </row>
    <row r="41" spans="1:15" ht="15" customHeight="1" x14ac:dyDescent="0.25">
      <c r="A41" s="281"/>
      <c r="B41" s="281"/>
      <c r="C41" s="281"/>
      <c r="D41" s="281"/>
      <c r="E41" s="281"/>
      <c r="F41" s="281"/>
      <c r="G41" s="281"/>
      <c r="H41" s="281"/>
      <c r="I41" s="281"/>
      <c r="J41" s="281"/>
      <c r="K41" s="281"/>
      <c r="L41" s="281"/>
      <c r="M41" s="281"/>
      <c r="N41" s="281"/>
      <c r="O41" s="281"/>
    </row>
  </sheetData>
  <sheetProtection algorithmName="SHA-512" hashValue="YMw0qbSi3K6gD5Csb9yRG4cCBJvI4iUtwV7cRGPpSOYQ9+PmTTuK8gGD5PgNtE89SfdMwcVPoVENk90bs/hfwA==" saltValue="IUaSeXumvXiUWbtLrh3eoQ==" spinCount="100000" sheet="1" objects="1" scenarios="1"/>
  <mergeCells count="65">
    <mergeCell ref="B32:K32"/>
    <mergeCell ref="L32:O32"/>
    <mergeCell ref="B35:J35"/>
    <mergeCell ref="K35:N35"/>
    <mergeCell ref="G28:H28"/>
    <mergeCell ref="J28:K28"/>
    <mergeCell ref="M28:N28"/>
    <mergeCell ref="G29:H29"/>
    <mergeCell ref="J29:K29"/>
    <mergeCell ref="M29:N29"/>
    <mergeCell ref="G25:H25"/>
    <mergeCell ref="J25:K25"/>
    <mergeCell ref="M25:N25"/>
    <mergeCell ref="F27:I27"/>
    <mergeCell ref="J27:K27"/>
    <mergeCell ref="M27:N27"/>
    <mergeCell ref="G23:H23"/>
    <mergeCell ref="J23:K23"/>
    <mergeCell ref="M23:N23"/>
    <mergeCell ref="G24:H24"/>
    <mergeCell ref="J24:K24"/>
    <mergeCell ref="M24:N24"/>
    <mergeCell ref="G21:H21"/>
    <mergeCell ref="J21:K21"/>
    <mergeCell ref="M21:N21"/>
    <mergeCell ref="G22:H22"/>
    <mergeCell ref="J22:K22"/>
    <mergeCell ref="M22:N22"/>
    <mergeCell ref="G19:H19"/>
    <mergeCell ref="J19:K19"/>
    <mergeCell ref="M19:N19"/>
    <mergeCell ref="G20:H20"/>
    <mergeCell ref="J20:K20"/>
    <mergeCell ref="M20:N20"/>
    <mergeCell ref="G16:H16"/>
    <mergeCell ref="J16:K16"/>
    <mergeCell ref="M16:N16"/>
    <mergeCell ref="G17:H17"/>
    <mergeCell ref="J17:K17"/>
    <mergeCell ref="M17:N17"/>
    <mergeCell ref="G13:H13"/>
    <mergeCell ref="J13:K13"/>
    <mergeCell ref="M13:N13"/>
    <mergeCell ref="G15:H15"/>
    <mergeCell ref="J15:K15"/>
    <mergeCell ref="M15:N15"/>
    <mergeCell ref="G11:H11"/>
    <mergeCell ref="J11:K11"/>
    <mergeCell ref="M11:N11"/>
    <mergeCell ref="G12:H12"/>
    <mergeCell ref="J12:K12"/>
    <mergeCell ref="M12:N12"/>
    <mergeCell ref="G8:H8"/>
    <mergeCell ref="J8:K8"/>
    <mergeCell ref="M8:N8"/>
    <mergeCell ref="G9:H9"/>
    <mergeCell ref="J9:K9"/>
    <mergeCell ref="M9:N9"/>
    <mergeCell ref="A1:E1"/>
    <mergeCell ref="F1:O1"/>
    <mergeCell ref="A3:O3"/>
    <mergeCell ref="A5:O5"/>
    <mergeCell ref="G7:H7"/>
    <mergeCell ref="J7:K7"/>
    <mergeCell ref="M7:N7"/>
  </mergeCells>
  <pageMargins left="0.5" right="0.5" top="0.5" bottom="0.5" header="0" footer="0"/>
  <pageSetup scale="101" fitToHeight="0"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zoomScaleNormal="100" workbookViewId="0">
      <selection activeCell="F1" sqref="F1:O1"/>
    </sheetView>
  </sheetViews>
  <sheetFormatPr defaultColWidth="8.85546875" defaultRowHeight="15" x14ac:dyDescent="0.25"/>
  <cols>
    <col min="1" max="15" width="6.7109375" style="15" customWidth="1"/>
    <col min="16" max="59" width="5.7109375" style="15" customWidth="1"/>
    <col min="60" max="16384" width="8.85546875" style="15"/>
  </cols>
  <sheetData>
    <row r="1" spans="1:15" ht="70.150000000000006" customHeight="1" thickBot="1" x14ac:dyDescent="0.35">
      <c r="A1" s="455"/>
      <c r="B1" s="456"/>
      <c r="C1" s="456"/>
      <c r="D1" s="456"/>
      <c r="E1" s="456"/>
      <c r="F1" s="457" t="s">
        <v>1</v>
      </c>
      <c r="G1" s="457"/>
      <c r="H1" s="457"/>
      <c r="I1" s="457"/>
      <c r="J1" s="457"/>
      <c r="K1" s="457"/>
      <c r="L1" s="457"/>
      <c r="M1" s="457"/>
      <c r="N1" s="457"/>
      <c r="O1" s="458"/>
    </row>
    <row r="2" spans="1:15" ht="10.15" customHeight="1" x14ac:dyDescent="0.3">
      <c r="A2" s="13"/>
      <c r="B2" s="13"/>
      <c r="C2" s="13"/>
      <c r="D2" s="13"/>
      <c r="E2" s="13"/>
      <c r="F2" s="13"/>
      <c r="G2" s="13"/>
      <c r="H2" s="13"/>
      <c r="I2" s="13"/>
      <c r="J2" s="13"/>
      <c r="K2" s="13"/>
      <c r="L2" s="13"/>
      <c r="M2" s="13"/>
      <c r="N2" s="13"/>
      <c r="O2" s="13"/>
    </row>
    <row r="3" spans="1:15" ht="30" customHeight="1" x14ac:dyDescent="0.3">
      <c r="A3" s="459" t="str">
        <f>IF(COUNTA('Entry Form'!S4)=0, "", 'Entry Form'!S4)</f>
        <v/>
      </c>
      <c r="B3" s="459"/>
      <c r="C3" s="459"/>
      <c r="D3" s="459"/>
      <c r="E3" s="459"/>
      <c r="F3" s="459"/>
      <c r="G3" s="459"/>
      <c r="H3" s="459"/>
      <c r="I3" s="459"/>
      <c r="J3" s="459"/>
      <c r="K3" s="459"/>
      <c r="L3" s="459"/>
      <c r="M3" s="459"/>
      <c r="N3" s="459"/>
      <c r="O3" s="459"/>
    </row>
    <row r="4" spans="1:15" ht="10.15" customHeight="1" thickBot="1" x14ac:dyDescent="0.35">
      <c r="A4" s="14"/>
      <c r="B4" s="14"/>
      <c r="C4" s="14"/>
      <c r="D4" s="14"/>
      <c r="E4" s="14"/>
      <c r="F4" s="14"/>
      <c r="G4" s="14"/>
      <c r="H4" s="14"/>
      <c r="I4" s="14"/>
      <c r="J4" s="14"/>
      <c r="K4" s="14"/>
      <c r="L4" s="14"/>
      <c r="M4" s="14"/>
      <c r="N4" s="14"/>
      <c r="O4" s="14"/>
    </row>
    <row r="5" spans="1:15" ht="25.15" customHeight="1" thickBot="1" x14ac:dyDescent="0.35">
      <c r="A5" s="460" t="s">
        <v>76</v>
      </c>
      <c r="B5" s="461"/>
      <c r="C5" s="461"/>
      <c r="D5" s="461"/>
      <c r="E5" s="461"/>
      <c r="F5" s="461"/>
      <c r="G5" s="461"/>
      <c r="H5" s="461"/>
      <c r="I5" s="461"/>
      <c r="J5" s="461"/>
      <c r="K5" s="461"/>
      <c r="L5" s="461"/>
      <c r="M5" s="461"/>
      <c r="N5" s="461"/>
      <c r="O5" s="462"/>
    </row>
    <row r="6" spans="1:15" ht="15" customHeight="1" thickBot="1" x14ac:dyDescent="0.35">
      <c r="A6" s="30"/>
      <c r="B6" s="30"/>
      <c r="C6" s="30"/>
      <c r="D6" s="30"/>
      <c r="E6" s="30"/>
      <c r="F6" s="30"/>
      <c r="G6" s="30"/>
      <c r="H6" s="30"/>
      <c r="I6" s="30"/>
      <c r="J6" s="30"/>
      <c r="K6" s="30"/>
      <c r="L6" s="30"/>
      <c r="M6" s="30"/>
      <c r="N6" s="30"/>
      <c r="O6" s="30"/>
    </row>
    <row r="7" spans="1:15" ht="15" customHeight="1" thickBot="1" x14ac:dyDescent="0.35">
      <c r="A7" s="436" t="s">
        <v>56</v>
      </c>
      <c r="B7" s="437"/>
      <c r="C7" s="437"/>
      <c r="D7" s="437"/>
      <c r="E7" s="438"/>
      <c r="F7" s="436" t="s">
        <v>57</v>
      </c>
      <c r="G7" s="437"/>
      <c r="H7" s="437"/>
      <c r="I7" s="437"/>
      <c r="J7" s="438"/>
      <c r="K7" s="436" t="s">
        <v>77</v>
      </c>
      <c r="L7" s="437"/>
      <c r="M7" s="437"/>
      <c r="N7" s="437"/>
      <c r="O7" s="438"/>
    </row>
    <row r="8" spans="1:15" ht="15" customHeight="1" x14ac:dyDescent="0.3">
      <c r="A8" s="23">
        <v>1</v>
      </c>
      <c r="B8" s="463"/>
      <c r="C8" s="463"/>
      <c r="D8" s="463"/>
      <c r="E8" s="465"/>
      <c r="F8" s="23">
        <v>1</v>
      </c>
      <c r="G8" s="463"/>
      <c r="H8" s="463"/>
      <c r="I8" s="463"/>
      <c r="J8" s="464"/>
      <c r="K8" s="24">
        <v>1</v>
      </c>
      <c r="L8" s="463"/>
      <c r="M8" s="463"/>
      <c r="N8" s="463"/>
      <c r="O8" s="464"/>
    </row>
    <row r="9" spans="1:15" ht="15" customHeight="1" x14ac:dyDescent="0.3">
      <c r="A9" s="25">
        <v>2</v>
      </c>
      <c r="B9" s="451"/>
      <c r="C9" s="451"/>
      <c r="D9" s="451"/>
      <c r="E9" s="452"/>
      <c r="F9" s="25">
        <v>2</v>
      </c>
      <c r="G9" s="451"/>
      <c r="H9" s="451"/>
      <c r="I9" s="451"/>
      <c r="J9" s="466"/>
      <c r="K9" s="26">
        <v>2</v>
      </c>
      <c r="L9" s="451"/>
      <c r="M9" s="451"/>
      <c r="N9" s="451"/>
      <c r="O9" s="466"/>
    </row>
    <row r="10" spans="1:15" ht="15" customHeight="1" x14ac:dyDescent="0.3">
      <c r="A10" s="25">
        <v>3</v>
      </c>
      <c r="B10" s="451"/>
      <c r="C10" s="451"/>
      <c r="D10" s="451"/>
      <c r="E10" s="452"/>
      <c r="F10" s="25">
        <v>3</v>
      </c>
      <c r="G10" s="451"/>
      <c r="H10" s="451"/>
      <c r="I10" s="451"/>
      <c r="J10" s="466"/>
      <c r="K10" s="26">
        <v>3</v>
      </c>
      <c r="L10" s="451"/>
      <c r="M10" s="451"/>
      <c r="N10" s="451"/>
      <c r="O10" s="466"/>
    </row>
    <row r="11" spans="1:15" ht="15" customHeight="1" x14ac:dyDescent="0.3">
      <c r="A11" s="25">
        <v>4</v>
      </c>
      <c r="B11" s="451"/>
      <c r="C11" s="451"/>
      <c r="D11" s="451"/>
      <c r="E11" s="452"/>
      <c r="F11" s="25">
        <v>4</v>
      </c>
      <c r="G11" s="451"/>
      <c r="H11" s="451"/>
      <c r="I11" s="451"/>
      <c r="J11" s="466"/>
      <c r="K11" s="26">
        <v>4</v>
      </c>
      <c r="L11" s="451"/>
      <c r="M11" s="451"/>
      <c r="N11" s="451"/>
      <c r="O11" s="466"/>
    </row>
    <row r="12" spans="1:15" ht="15" customHeight="1" x14ac:dyDescent="0.3">
      <c r="A12" s="25">
        <v>5</v>
      </c>
      <c r="B12" s="451"/>
      <c r="C12" s="451"/>
      <c r="D12" s="451"/>
      <c r="E12" s="452"/>
      <c r="F12" s="25">
        <v>5</v>
      </c>
      <c r="G12" s="451"/>
      <c r="H12" s="451"/>
      <c r="I12" s="451"/>
      <c r="J12" s="466"/>
      <c r="K12" s="26">
        <v>5</v>
      </c>
      <c r="L12" s="451"/>
      <c r="M12" s="451"/>
      <c r="N12" s="451"/>
      <c r="O12" s="466"/>
    </row>
    <row r="13" spans="1:15" ht="15" customHeight="1" x14ac:dyDescent="0.3">
      <c r="A13" s="25">
        <v>6</v>
      </c>
      <c r="B13" s="451"/>
      <c r="C13" s="451"/>
      <c r="D13" s="451"/>
      <c r="E13" s="452"/>
      <c r="F13" s="25">
        <v>6</v>
      </c>
      <c r="G13" s="451"/>
      <c r="H13" s="451"/>
      <c r="I13" s="451"/>
      <c r="J13" s="466"/>
      <c r="K13" s="26">
        <v>6</v>
      </c>
      <c r="L13" s="451"/>
      <c r="M13" s="451"/>
      <c r="N13" s="451"/>
      <c r="O13" s="466"/>
    </row>
    <row r="14" spans="1:15" ht="15" customHeight="1" x14ac:dyDescent="0.3">
      <c r="A14" s="25">
        <v>7</v>
      </c>
      <c r="B14" s="451"/>
      <c r="C14" s="451"/>
      <c r="D14" s="451"/>
      <c r="E14" s="452"/>
      <c r="F14" s="25">
        <v>7</v>
      </c>
      <c r="G14" s="451"/>
      <c r="H14" s="451"/>
      <c r="I14" s="451"/>
      <c r="J14" s="466"/>
      <c r="K14" s="26">
        <v>7</v>
      </c>
      <c r="L14" s="451"/>
      <c r="M14" s="451"/>
      <c r="N14" s="451"/>
      <c r="O14" s="466"/>
    </row>
    <row r="15" spans="1:15" ht="15" customHeight="1" x14ac:dyDescent="0.3">
      <c r="A15" s="25">
        <v>8</v>
      </c>
      <c r="B15" s="451"/>
      <c r="C15" s="451"/>
      <c r="D15" s="451"/>
      <c r="E15" s="452"/>
      <c r="F15" s="25">
        <v>8</v>
      </c>
      <c r="G15" s="451"/>
      <c r="H15" s="451"/>
      <c r="I15" s="451"/>
      <c r="J15" s="466"/>
      <c r="K15" s="26">
        <v>8</v>
      </c>
      <c r="L15" s="451"/>
      <c r="M15" s="451"/>
      <c r="N15" s="451"/>
      <c r="O15" s="466"/>
    </row>
    <row r="16" spans="1:15" ht="15" customHeight="1" x14ac:dyDescent="0.3">
      <c r="A16" s="25">
        <v>9</v>
      </c>
      <c r="B16" s="451"/>
      <c r="C16" s="451"/>
      <c r="D16" s="451"/>
      <c r="E16" s="452"/>
      <c r="F16" s="25">
        <v>9</v>
      </c>
      <c r="G16" s="451"/>
      <c r="H16" s="451"/>
      <c r="I16" s="451"/>
      <c r="J16" s="466"/>
      <c r="K16" s="26">
        <v>9</v>
      </c>
      <c r="L16" s="451"/>
      <c r="M16" s="451"/>
      <c r="N16" s="451"/>
      <c r="O16" s="466"/>
    </row>
    <row r="17" spans="1:15" ht="15" customHeight="1" x14ac:dyDescent="0.3">
      <c r="A17" s="25">
        <v>10</v>
      </c>
      <c r="B17" s="451"/>
      <c r="C17" s="451"/>
      <c r="D17" s="451"/>
      <c r="E17" s="452"/>
      <c r="F17" s="25">
        <v>10</v>
      </c>
      <c r="G17" s="451"/>
      <c r="H17" s="451"/>
      <c r="I17" s="451"/>
      <c r="J17" s="466"/>
      <c r="K17" s="26">
        <v>10</v>
      </c>
      <c r="L17" s="451"/>
      <c r="M17" s="451"/>
      <c r="N17" s="451"/>
      <c r="O17" s="466"/>
    </row>
    <row r="18" spans="1:15" ht="15" customHeight="1" x14ac:dyDescent="0.3">
      <c r="A18" s="25">
        <v>11</v>
      </c>
      <c r="B18" s="451"/>
      <c r="C18" s="451"/>
      <c r="D18" s="451"/>
      <c r="E18" s="452"/>
      <c r="F18" s="25">
        <v>11</v>
      </c>
      <c r="G18" s="451"/>
      <c r="H18" s="451"/>
      <c r="I18" s="451"/>
      <c r="J18" s="466"/>
      <c r="K18" s="26">
        <v>11</v>
      </c>
      <c r="L18" s="451"/>
      <c r="M18" s="451"/>
      <c r="N18" s="451"/>
      <c r="O18" s="466"/>
    </row>
    <row r="19" spans="1:15" ht="15" customHeight="1" x14ac:dyDescent="0.3">
      <c r="A19" s="25">
        <v>12</v>
      </c>
      <c r="B19" s="451"/>
      <c r="C19" s="451"/>
      <c r="D19" s="451"/>
      <c r="E19" s="452"/>
      <c r="F19" s="25">
        <v>12</v>
      </c>
      <c r="G19" s="451"/>
      <c r="H19" s="451"/>
      <c r="I19" s="451"/>
      <c r="J19" s="466"/>
      <c r="K19" s="26">
        <v>12</v>
      </c>
      <c r="L19" s="451"/>
      <c r="M19" s="451"/>
      <c r="N19" s="451"/>
      <c r="O19" s="466"/>
    </row>
    <row r="20" spans="1:15" ht="15" customHeight="1" x14ac:dyDescent="0.25">
      <c r="A20" s="25">
        <v>13</v>
      </c>
      <c r="B20" s="451"/>
      <c r="C20" s="451"/>
      <c r="D20" s="451"/>
      <c r="E20" s="452"/>
      <c r="F20" s="25">
        <v>13</v>
      </c>
      <c r="G20" s="451"/>
      <c r="H20" s="451"/>
      <c r="I20" s="451"/>
      <c r="J20" s="466"/>
      <c r="K20" s="26">
        <v>13</v>
      </c>
      <c r="L20" s="451"/>
      <c r="M20" s="451"/>
      <c r="N20" s="451"/>
      <c r="O20" s="466"/>
    </row>
    <row r="21" spans="1:15" ht="15" customHeight="1" x14ac:dyDescent="0.25">
      <c r="A21" s="25">
        <v>14</v>
      </c>
      <c r="B21" s="451"/>
      <c r="C21" s="451"/>
      <c r="D21" s="451"/>
      <c r="E21" s="452"/>
      <c r="F21" s="25">
        <v>14</v>
      </c>
      <c r="G21" s="451"/>
      <c r="H21" s="451"/>
      <c r="I21" s="451"/>
      <c r="J21" s="466"/>
      <c r="K21" s="26">
        <v>14</v>
      </c>
      <c r="L21" s="451"/>
      <c r="M21" s="451"/>
      <c r="N21" s="451"/>
      <c r="O21" s="466"/>
    </row>
    <row r="22" spans="1:15" ht="15" customHeight="1" thickBot="1" x14ac:dyDescent="0.3">
      <c r="A22" s="27">
        <v>15</v>
      </c>
      <c r="B22" s="453"/>
      <c r="C22" s="453"/>
      <c r="D22" s="453"/>
      <c r="E22" s="454"/>
      <c r="F22" s="25">
        <v>15</v>
      </c>
      <c r="G22" s="451"/>
      <c r="H22" s="451"/>
      <c r="I22" s="451"/>
      <c r="J22" s="466"/>
      <c r="K22" s="26">
        <v>15</v>
      </c>
      <c r="L22" s="451"/>
      <c r="M22" s="451"/>
      <c r="N22" s="451"/>
      <c r="O22" s="466"/>
    </row>
    <row r="23" spans="1:15" ht="15" customHeight="1" thickBot="1" x14ac:dyDescent="0.3">
      <c r="A23" s="470" t="s">
        <v>65</v>
      </c>
      <c r="B23" s="471"/>
      <c r="C23" s="471"/>
      <c r="D23" s="471">
        <f>COUNTA(B8:E22)</f>
        <v>0</v>
      </c>
      <c r="E23" s="472"/>
      <c r="F23" s="470" t="s">
        <v>65</v>
      </c>
      <c r="G23" s="471"/>
      <c r="H23" s="471"/>
      <c r="I23" s="471">
        <f>COUNTA(G8:J22)</f>
        <v>0</v>
      </c>
      <c r="J23" s="472"/>
      <c r="K23" s="470" t="s">
        <v>65</v>
      </c>
      <c r="L23" s="471"/>
      <c r="M23" s="471"/>
      <c r="N23" s="471">
        <f>COUNTA(L8:O22)</f>
        <v>0</v>
      </c>
      <c r="O23" s="472"/>
    </row>
    <row r="24" spans="1:15" ht="15" customHeight="1" thickBot="1" x14ac:dyDescent="0.3">
      <c r="A24" s="30"/>
      <c r="B24" s="30"/>
      <c r="C24" s="30"/>
      <c r="D24" s="30"/>
      <c r="E24" s="30"/>
      <c r="F24" s="30"/>
      <c r="G24" s="30"/>
      <c r="H24" s="30"/>
      <c r="I24" s="30"/>
      <c r="J24" s="30"/>
      <c r="K24" s="30"/>
      <c r="L24" s="30"/>
      <c r="M24" s="30"/>
      <c r="N24" s="30"/>
      <c r="O24" s="30"/>
    </row>
    <row r="25" spans="1:15" ht="15" customHeight="1" thickBot="1" x14ac:dyDescent="0.3">
      <c r="A25" s="436" t="s">
        <v>78</v>
      </c>
      <c r="B25" s="437"/>
      <c r="C25" s="437"/>
      <c r="D25" s="437"/>
      <c r="E25" s="438"/>
      <c r="F25" s="436" t="s">
        <v>74</v>
      </c>
      <c r="G25" s="437"/>
      <c r="H25" s="437"/>
      <c r="I25" s="437"/>
      <c r="J25" s="438"/>
      <c r="K25" s="436" t="s">
        <v>58</v>
      </c>
      <c r="L25" s="437"/>
      <c r="M25" s="437"/>
      <c r="N25" s="437"/>
      <c r="O25" s="438"/>
    </row>
    <row r="26" spans="1:15" ht="15" customHeight="1" x14ac:dyDescent="0.25">
      <c r="A26" s="23">
        <v>1</v>
      </c>
      <c r="B26" s="463"/>
      <c r="C26" s="463"/>
      <c r="D26" s="463"/>
      <c r="E26" s="465"/>
      <c r="F26" s="23">
        <v>1</v>
      </c>
      <c r="G26" s="463"/>
      <c r="H26" s="463"/>
      <c r="I26" s="463"/>
      <c r="J26" s="464"/>
      <c r="K26" s="24">
        <v>1</v>
      </c>
      <c r="L26" s="463"/>
      <c r="M26" s="463"/>
      <c r="N26" s="463"/>
      <c r="O26" s="464"/>
    </row>
    <row r="27" spans="1:15" ht="15" customHeight="1" x14ac:dyDescent="0.25">
      <c r="A27" s="25">
        <v>2</v>
      </c>
      <c r="B27" s="451"/>
      <c r="C27" s="451"/>
      <c r="D27" s="451"/>
      <c r="E27" s="452"/>
      <c r="F27" s="25">
        <v>2</v>
      </c>
      <c r="G27" s="451"/>
      <c r="H27" s="451"/>
      <c r="I27" s="451"/>
      <c r="J27" s="466"/>
      <c r="K27" s="26">
        <v>2</v>
      </c>
      <c r="L27" s="451"/>
      <c r="M27" s="451"/>
      <c r="N27" s="451"/>
      <c r="O27" s="466"/>
    </row>
    <row r="28" spans="1:15" ht="15" customHeight="1" x14ac:dyDescent="0.25">
      <c r="A28" s="25">
        <v>3</v>
      </c>
      <c r="B28" s="451"/>
      <c r="C28" s="451"/>
      <c r="D28" s="451"/>
      <c r="E28" s="452"/>
      <c r="F28" s="25">
        <v>3</v>
      </c>
      <c r="G28" s="451"/>
      <c r="H28" s="451"/>
      <c r="I28" s="451"/>
      <c r="J28" s="466"/>
      <c r="K28" s="26">
        <v>3</v>
      </c>
      <c r="L28" s="451"/>
      <c r="M28" s="451"/>
      <c r="N28" s="451"/>
      <c r="O28" s="466"/>
    </row>
    <row r="29" spans="1:15" ht="15" customHeight="1" x14ac:dyDescent="0.25">
      <c r="A29" s="25">
        <v>4</v>
      </c>
      <c r="B29" s="451"/>
      <c r="C29" s="451"/>
      <c r="D29" s="451"/>
      <c r="E29" s="452"/>
      <c r="F29" s="25">
        <v>4</v>
      </c>
      <c r="G29" s="451"/>
      <c r="H29" s="451"/>
      <c r="I29" s="451"/>
      <c r="J29" s="466"/>
      <c r="K29" s="26">
        <v>4</v>
      </c>
      <c r="L29" s="451"/>
      <c r="M29" s="451"/>
      <c r="N29" s="451"/>
      <c r="O29" s="466"/>
    </row>
    <row r="30" spans="1:15" ht="15" customHeight="1" x14ac:dyDescent="0.25">
      <c r="A30" s="25">
        <v>5</v>
      </c>
      <c r="B30" s="451"/>
      <c r="C30" s="451"/>
      <c r="D30" s="451"/>
      <c r="E30" s="452"/>
      <c r="F30" s="25">
        <v>5</v>
      </c>
      <c r="G30" s="451"/>
      <c r="H30" s="451"/>
      <c r="I30" s="451"/>
      <c r="J30" s="466"/>
      <c r="K30" s="26">
        <v>5</v>
      </c>
      <c r="L30" s="451"/>
      <c r="M30" s="451"/>
      <c r="N30" s="451"/>
      <c r="O30" s="466"/>
    </row>
    <row r="31" spans="1:15" ht="15" customHeight="1" x14ac:dyDescent="0.25">
      <c r="A31" s="25">
        <v>6</v>
      </c>
      <c r="B31" s="451"/>
      <c r="C31" s="451"/>
      <c r="D31" s="451"/>
      <c r="E31" s="452"/>
      <c r="F31" s="25">
        <v>6</v>
      </c>
      <c r="G31" s="451"/>
      <c r="H31" s="451"/>
      <c r="I31" s="451"/>
      <c r="J31" s="466"/>
      <c r="K31" s="26">
        <v>6</v>
      </c>
      <c r="L31" s="451"/>
      <c r="M31" s="451"/>
      <c r="N31" s="451"/>
      <c r="O31" s="466"/>
    </row>
    <row r="32" spans="1:15" ht="15" customHeight="1" x14ac:dyDescent="0.25">
      <c r="A32" s="25">
        <v>7</v>
      </c>
      <c r="B32" s="451"/>
      <c r="C32" s="451"/>
      <c r="D32" s="451"/>
      <c r="E32" s="452"/>
      <c r="F32" s="25">
        <v>7</v>
      </c>
      <c r="G32" s="451"/>
      <c r="H32" s="451"/>
      <c r="I32" s="451"/>
      <c r="J32" s="466"/>
      <c r="K32" s="26">
        <v>7</v>
      </c>
      <c r="L32" s="451"/>
      <c r="M32" s="451"/>
      <c r="N32" s="451"/>
      <c r="O32" s="466"/>
    </row>
    <row r="33" spans="1:15" ht="15" customHeight="1" x14ac:dyDescent="0.25">
      <c r="A33" s="25">
        <v>8</v>
      </c>
      <c r="B33" s="451"/>
      <c r="C33" s="451"/>
      <c r="D33" s="451"/>
      <c r="E33" s="452"/>
      <c r="F33" s="25">
        <v>8</v>
      </c>
      <c r="G33" s="451"/>
      <c r="H33" s="451"/>
      <c r="I33" s="451"/>
      <c r="J33" s="466"/>
      <c r="K33" s="26">
        <v>8</v>
      </c>
      <c r="L33" s="451"/>
      <c r="M33" s="451"/>
      <c r="N33" s="451"/>
      <c r="O33" s="466"/>
    </row>
    <row r="34" spans="1:15" ht="15" customHeight="1" x14ac:dyDescent="0.25">
      <c r="A34" s="25">
        <v>9</v>
      </c>
      <c r="B34" s="451"/>
      <c r="C34" s="451"/>
      <c r="D34" s="451"/>
      <c r="E34" s="452"/>
      <c r="F34" s="25">
        <v>9</v>
      </c>
      <c r="G34" s="451"/>
      <c r="H34" s="451"/>
      <c r="I34" s="451"/>
      <c r="J34" s="466"/>
      <c r="K34" s="26">
        <v>9</v>
      </c>
      <c r="L34" s="451"/>
      <c r="M34" s="451"/>
      <c r="N34" s="451"/>
      <c r="O34" s="466"/>
    </row>
    <row r="35" spans="1:15" ht="15" customHeight="1" x14ac:dyDescent="0.25">
      <c r="A35" s="25">
        <v>10</v>
      </c>
      <c r="B35" s="451"/>
      <c r="C35" s="451"/>
      <c r="D35" s="451"/>
      <c r="E35" s="452"/>
      <c r="F35" s="25">
        <v>10</v>
      </c>
      <c r="G35" s="451"/>
      <c r="H35" s="451"/>
      <c r="I35" s="451"/>
      <c r="J35" s="466"/>
      <c r="K35" s="26">
        <v>10</v>
      </c>
      <c r="L35" s="451"/>
      <c r="M35" s="451"/>
      <c r="N35" s="451"/>
      <c r="O35" s="466"/>
    </row>
    <row r="36" spans="1:15" ht="15" customHeight="1" x14ac:dyDescent="0.25">
      <c r="A36" s="25">
        <v>11</v>
      </c>
      <c r="B36" s="451"/>
      <c r="C36" s="451"/>
      <c r="D36" s="451"/>
      <c r="E36" s="452"/>
      <c r="F36" s="25">
        <v>11</v>
      </c>
      <c r="G36" s="451"/>
      <c r="H36" s="451"/>
      <c r="I36" s="451"/>
      <c r="J36" s="466"/>
      <c r="K36" s="26">
        <v>11</v>
      </c>
      <c r="L36" s="451"/>
      <c r="M36" s="451"/>
      <c r="N36" s="451"/>
      <c r="O36" s="466"/>
    </row>
    <row r="37" spans="1:15" ht="15" customHeight="1" x14ac:dyDescent="0.25">
      <c r="A37" s="25">
        <v>12</v>
      </c>
      <c r="B37" s="451"/>
      <c r="C37" s="451"/>
      <c r="D37" s="451"/>
      <c r="E37" s="452"/>
      <c r="F37" s="25">
        <v>12</v>
      </c>
      <c r="G37" s="451"/>
      <c r="H37" s="451"/>
      <c r="I37" s="451"/>
      <c r="J37" s="466"/>
      <c r="K37" s="26">
        <v>12</v>
      </c>
      <c r="L37" s="451"/>
      <c r="M37" s="451"/>
      <c r="N37" s="451"/>
      <c r="O37" s="466"/>
    </row>
    <row r="38" spans="1:15" ht="15" customHeight="1" x14ac:dyDescent="0.25">
      <c r="A38" s="25">
        <v>13</v>
      </c>
      <c r="B38" s="451"/>
      <c r="C38" s="451"/>
      <c r="D38" s="451"/>
      <c r="E38" s="452"/>
      <c r="F38" s="25">
        <v>13</v>
      </c>
      <c r="G38" s="451"/>
      <c r="H38" s="451"/>
      <c r="I38" s="451"/>
      <c r="J38" s="466"/>
      <c r="K38" s="26">
        <v>13</v>
      </c>
      <c r="L38" s="451"/>
      <c r="M38" s="451"/>
      <c r="N38" s="451"/>
      <c r="O38" s="466"/>
    </row>
    <row r="39" spans="1:15" ht="15" customHeight="1" x14ac:dyDescent="0.25">
      <c r="A39" s="25">
        <v>14</v>
      </c>
      <c r="B39" s="451"/>
      <c r="C39" s="451"/>
      <c r="D39" s="451"/>
      <c r="E39" s="452"/>
      <c r="F39" s="25">
        <v>14</v>
      </c>
      <c r="G39" s="451"/>
      <c r="H39" s="451"/>
      <c r="I39" s="451"/>
      <c r="J39" s="466"/>
      <c r="K39" s="26">
        <v>14</v>
      </c>
      <c r="L39" s="451"/>
      <c r="M39" s="451"/>
      <c r="N39" s="451"/>
      <c r="O39" s="466"/>
    </row>
    <row r="40" spans="1:15" ht="15" customHeight="1" thickBot="1" x14ac:dyDescent="0.3">
      <c r="A40" s="28">
        <v>15</v>
      </c>
      <c r="B40" s="467"/>
      <c r="C40" s="467"/>
      <c r="D40" s="467"/>
      <c r="E40" s="469"/>
      <c r="F40" s="28">
        <v>15</v>
      </c>
      <c r="G40" s="467"/>
      <c r="H40" s="467"/>
      <c r="I40" s="467"/>
      <c r="J40" s="468"/>
      <c r="K40" s="29">
        <v>15</v>
      </c>
      <c r="L40" s="467"/>
      <c r="M40" s="467"/>
      <c r="N40" s="467"/>
      <c r="O40" s="468"/>
    </row>
    <row r="41" spans="1:15" ht="15" customHeight="1" thickBot="1" x14ac:dyDescent="0.3">
      <c r="A41" s="470" t="s">
        <v>65</v>
      </c>
      <c r="B41" s="471"/>
      <c r="C41" s="471"/>
      <c r="D41" s="471">
        <f>COUNTA(B26:E40)</f>
        <v>0</v>
      </c>
      <c r="E41" s="472"/>
      <c r="F41" s="470" t="s">
        <v>65</v>
      </c>
      <c r="G41" s="471"/>
      <c r="H41" s="471"/>
      <c r="I41" s="471">
        <f>COUNTA(G26:J40)</f>
        <v>0</v>
      </c>
      <c r="J41" s="472"/>
      <c r="K41" s="470" t="s">
        <v>65</v>
      </c>
      <c r="L41" s="471"/>
      <c r="M41" s="471"/>
      <c r="N41" s="471">
        <f>COUNTA(L26:O40)</f>
        <v>0</v>
      </c>
      <c r="O41" s="472"/>
    </row>
    <row r="42" spans="1:15" ht="15" customHeight="1" x14ac:dyDescent="0.25"/>
    <row r="43" spans="1:15" ht="15" customHeight="1" x14ac:dyDescent="0.25"/>
    <row r="44" spans="1:15" ht="15" customHeight="1" x14ac:dyDescent="0.25"/>
    <row r="45" spans="1:15" ht="15" customHeight="1" x14ac:dyDescent="0.25"/>
    <row r="46" spans="1:15" ht="15" customHeight="1" x14ac:dyDescent="0.25"/>
    <row r="47" spans="1:15" ht="15" customHeight="1" x14ac:dyDescent="0.25"/>
    <row r="48" spans="1:15"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sheetData>
  <mergeCells count="112">
    <mergeCell ref="A41:C41"/>
    <mergeCell ref="D41:E41"/>
    <mergeCell ref="F41:H41"/>
    <mergeCell ref="I41:J41"/>
    <mergeCell ref="K41:M41"/>
    <mergeCell ref="N41:O41"/>
    <mergeCell ref="A23:C23"/>
    <mergeCell ref="D23:E23"/>
    <mergeCell ref="F23:H23"/>
    <mergeCell ref="I23:J23"/>
    <mergeCell ref="K23:M23"/>
    <mergeCell ref="N23:O23"/>
    <mergeCell ref="L37:O37"/>
    <mergeCell ref="L38:O38"/>
    <mergeCell ref="L39:O39"/>
    <mergeCell ref="L40:O40"/>
    <mergeCell ref="L34:O34"/>
    <mergeCell ref="L35:O35"/>
    <mergeCell ref="L36:O36"/>
    <mergeCell ref="G35:J35"/>
    <mergeCell ref="G36:J36"/>
    <mergeCell ref="G37:J37"/>
    <mergeCell ref="G38:J38"/>
    <mergeCell ref="G39:J39"/>
    <mergeCell ref="A7:E7"/>
    <mergeCell ref="F7:J7"/>
    <mergeCell ref="K7:O7"/>
    <mergeCell ref="A25:E25"/>
    <mergeCell ref="F25:J25"/>
    <mergeCell ref="K25:O25"/>
    <mergeCell ref="L31:O31"/>
    <mergeCell ref="L32:O32"/>
    <mergeCell ref="L33:O33"/>
    <mergeCell ref="L26:O26"/>
    <mergeCell ref="L27:O27"/>
    <mergeCell ref="L28:O28"/>
    <mergeCell ref="L29:O29"/>
    <mergeCell ref="L30:O30"/>
    <mergeCell ref="L21:O21"/>
    <mergeCell ref="L22:O22"/>
    <mergeCell ref="B26:E26"/>
    <mergeCell ref="B27:E27"/>
    <mergeCell ref="B28:E28"/>
    <mergeCell ref="G26:J26"/>
    <mergeCell ref="G27:J27"/>
    <mergeCell ref="G28:J28"/>
    <mergeCell ref="L15:O15"/>
    <mergeCell ref="L16:O16"/>
    <mergeCell ref="G40:J40"/>
    <mergeCell ref="G29:J29"/>
    <mergeCell ref="G30:J30"/>
    <mergeCell ref="G31:J31"/>
    <mergeCell ref="G32:J32"/>
    <mergeCell ref="G33:J33"/>
    <mergeCell ref="G34:J34"/>
    <mergeCell ref="B35:E35"/>
    <mergeCell ref="B36:E36"/>
    <mergeCell ref="B37:E37"/>
    <mergeCell ref="B38:E38"/>
    <mergeCell ref="B39:E39"/>
    <mergeCell ref="B40:E40"/>
    <mergeCell ref="B29:E29"/>
    <mergeCell ref="B30:E30"/>
    <mergeCell ref="B31:E31"/>
    <mergeCell ref="B32:E32"/>
    <mergeCell ref="B33:E33"/>
    <mergeCell ref="B34:E34"/>
    <mergeCell ref="G21:J21"/>
    <mergeCell ref="G22:J22"/>
    <mergeCell ref="L8:O8"/>
    <mergeCell ref="L9:O9"/>
    <mergeCell ref="L10:O10"/>
    <mergeCell ref="L11:O11"/>
    <mergeCell ref="L12:O12"/>
    <mergeCell ref="L13:O13"/>
    <mergeCell ref="L14:O14"/>
    <mergeCell ref="G15:J15"/>
    <mergeCell ref="G16:J16"/>
    <mergeCell ref="G17:J17"/>
    <mergeCell ref="G18:J18"/>
    <mergeCell ref="G19:J19"/>
    <mergeCell ref="G20:J20"/>
    <mergeCell ref="G9:J9"/>
    <mergeCell ref="G10:J10"/>
    <mergeCell ref="G11:J11"/>
    <mergeCell ref="G12:J12"/>
    <mergeCell ref="G13:J13"/>
    <mergeCell ref="G14:J14"/>
    <mergeCell ref="B19:E19"/>
    <mergeCell ref="B20:E20"/>
    <mergeCell ref="B21:E21"/>
    <mergeCell ref="B22:E22"/>
    <mergeCell ref="A1:E1"/>
    <mergeCell ref="F1:O1"/>
    <mergeCell ref="A3:O3"/>
    <mergeCell ref="A5:O5"/>
    <mergeCell ref="G8:J8"/>
    <mergeCell ref="B13:E13"/>
    <mergeCell ref="B14:E14"/>
    <mergeCell ref="B15:E15"/>
    <mergeCell ref="B16:E16"/>
    <mergeCell ref="B17:E17"/>
    <mergeCell ref="B18:E18"/>
    <mergeCell ref="B8:E8"/>
    <mergeCell ref="B9:E9"/>
    <mergeCell ref="B10:E10"/>
    <mergeCell ref="B11:E11"/>
    <mergeCell ref="B12:E12"/>
    <mergeCell ref="L17:O17"/>
    <mergeCell ref="L18:O18"/>
    <mergeCell ref="L19:O19"/>
    <mergeCell ref="L20:O20"/>
  </mergeCells>
  <pageMargins left="0.5" right="0.5" top="0.5" bottom="1" header="0" footer="0"/>
  <pageSetup scale="95"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3"/>
  <sheetViews>
    <sheetView zoomScaleNormal="100" workbookViewId="0">
      <selection activeCell="C1" sqref="C1:P1"/>
    </sheetView>
  </sheetViews>
  <sheetFormatPr defaultColWidth="8.85546875" defaultRowHeight="15" x14ac:dyDescent="0.25"/>
  <cols>
    <col min="1" max="1" width="7.7109375" style="15" customWidth="1"/>
    <col min="2" max="2" width="20.7109375" style="15" customWidth="1"/>
    <col min="3" max="17" width="4.28515625" style="15" customWidth="1"/>
    <col min="18" max="22" width="4.7109375" style="15" customWidth="1"/>
    <col min="23" max="23" width="8.85546875" style="15" customWidth="1"/>
    <col min="24" max="38" width="4.28515625" style="15" customWidth="1"/>
    <col min="39" max="16384" width="8.85546875" style="15"/>
  </cols>
  <sheetData>
    <row r="1" spans="1:22" ht="69.599999999999994" customHeight="1" thickBot="1" x14ac:dyDescent="0.35">
      <c r="A1" s="473"/>
      <c r="B1" s="474"/>
      <c r="C1" s="457" t="s">
        <v>1</v>
      </c>
      <c r="D1" s="457"/>
      <c r="E1" s="457"/>
      <c r="F1" s="457"/>
      <c r="G1" s="457"/>
      <c r="H1" s="457"/>
      <c r="I1" s="457"/>
      <c r="J1" s="457"/>
      <c r="K1" s="457"/>
      <c r="L1" s="457"/>
      <c r="M1" s="457"/>
      <c r="N1" s="457"/>
      <c r="O1" s="457"/>
      <c r="P1" s="457"/>
      <c r="Q1" s="475" t="s">
        <v>101</v>
      </c>
      <c r="R1" s="475"/>
      <c r="S1" s="475"/>
      <c r="T1" s="475"/>
      <c r="U1" s="475"/>
      <c r="V1" s="476"/>
    </row>
    <row r="2" spans="1:22" s="16" customFormat="1" ht="10.15" customHeight="1" x14ac:dyDescent="0.3">
      <c r="A2" s="51"/>
      <c r="B2" s="51"/>
      <c r="C2" s="51"/>
      <c r="D2" s="51"/>
      <c r="E2" s="51"/>
      <c r="F2" s="51"/>
      <c r="G2" s="51"/>
      <c r="H2" s="51"/>
      <c r="I2" s="51"/>
      <c r="J2" s="51"/>
      <c r="K2" s="51"/>
      <c r="L2" s="51"/>
      <c r="M2" s="51"/>
      <c r="N2" s="51"/>
      <c r="O2" s="51"/>
      <c r="P2" s="51"/>
      <c r="Q2" s="51"/>
      <c r="R2" s="6"/>
      <c r="S2" s="6"/>
      <c r="T2" s="6"/>
      <c r="U2" s="6"/>
      <c r="V2" s="6"/>
    </row>
    <row r="3" spans="1:22" s="16" customFormat="1" ht="30" customHeight="1" x14ac:dyDescent="0.3">
      <c r="A3" s="85">
        <f>SchoolCode</f>
        <v>0</v>
      </c>
      <c r="B3" s="478">
        <f>'Entry Form'!S4</f>
        <v>0</v>
      </c>
      <c r="C3" s="478"/>
      <c r="D3" s="478"/>
      <c r="E3" s="478"/>
      <c r="F3" s="478"/>
      <c r="G3" s="478"/>
      <c r="H3" s="478"/>
      <c r="I3" s="478"/>
      <c r="J3" s="478"/>
      <c r="K3" s="478"/>
      <c r="L3" s="478"/>
      <c r="M3" s="478"/>
      <c r="N3" s="478"/>
      <c r="O3" s="478"/>
      <c r="P3" s="478"/>
      <c r="Q3" s="478"/>
      <c r="R3" s="478"/>
      <c r="S3" s="478"/>
      <c r="T3" s="478"/>
      <c r="U3" s="477">
        <f>SchoolCode</f>
        <v>0</v>
      </c>
      <c r="V3" s="477"/>
    </row>
    <row r="4" spans="1:22" s="16" customFormat="1" ht="10.15" customHeight="1" thickBot="1" x14ac:dyDescent="0.35">
      <c r="A4" s="51"/>
      <c r="B4" s="51"/>
      <c r="C4" s="51"/>
      <c r="D4" s="51"/>
      <c r="E4" s="51"/>
      <c r="F4" s="51"/>
      <c r="G4" s="51"/>
      <c r="H4" s="51"/>
      <c r="I4" s="51"/>
      <c r="J4" s="51"/>
      <c r="K4" s="51"/>
      <c r="L4" s="51"/>
      <c r="M4" s="51"/>
      <c r="N4" s="51"/>
      <c r="O4" s="51"/>
      <c r="P4" s="51"/>
      <c r="Q4" s="51"/>
      <c r="R4" s="6"/>
      <c r="S4" s="6"/>
      <c r="T4" s="6"/>
      <c r="U4" s="6"/>
      <c r="V4" s="6"/>
    </row>
    <row r="5" spans="1:22" s="16" customFormat="1" ht="25.15" customHeight="1" thickBot="1" x14ac:dyDescent="0.35">
      <c r="A5" s="460" t="s">
        <v>82</v>
      </c>
      <c r="B5" s="461"/>
      <c r="C5" s="461"/>
      <c r="D5" s="461"/>
      <c r="E5" s="461"/>
      <c r="F5" s="461"/>
      <c r="G5" s="461"/>
      <c r="H5" s="461"/>
      <c r="I5" s="461"/>
      <c r="J5" s="461"/>
      <c r="K5" s="461"/>
      <c r="L5" s="461"/>
      <c r="M5" s="461"/>
      <c r="N5" s="461"/>
      <c r="O5" s="461"/>
      <c r="P5" s="461"/>
      <c r="Q5" s="461"/>
      <c r="R5" s="461"/>
      <c r="S5" s="461"/>
      <c r="T5" s="461"/>
      <c r="U5" s="461"/>
      <c r="V5" s="462"/>
    </row>
    <row r="6" spans="1:22" s="16" customFormat="1" ht="15" customHeight="1" thickBot="1" x14ac:dyDescent="0.35">
      <c r="A6" s="51"/>
      <c r="B6" s="51"/>
      <c r="C6" s="51"/>
      <c r="D6" s="51"/>
      <c r="E6" s="51"/>
      <c r="F6" s="51"/>
      <c r="G6" s="51"/>
      <c r="H6" s="51"/>
      <c r="I6" s="51"/>
      <c r="J6" s="51"/>
      <c r="K6" s="51"/>
      <c r="L6" s="51"/>
      <c r="M6" s="51"/>
      <c r="N6" s="51"/>
      <c r="O6" s="51"/>
      <c r="P6" s="51"/>
      <c r="Q6" s="51"/>
      <c r="R6" s="6"/>
      <c r="S6" s="6"/>
      <c r="T6" s="6"/>
      <c r="U6" s="6"/>
      <c r="V6" s="6"/>
    </row>
    <row r="7" spans="1:22" s="16" customFormat="1" ht="15" customHeight="1" thickBot="1" x14ac:dyDescent="0.35">
      <c r="A7" s="436" t="s">
        <v>8</v>
      </c>
      <c r="B7" s="437"/>
      <c r="C7" s="437"/>
      <c r="D7" s="437"/>
      <c r="E7" s="437"/>
      <c r="F7" s="437"/>
      <c r="G7" s="437"/>
      <c r="H7" s="437"/>
      <c r="I7" s="437"/>
      <c r="J7" s="437"/>
      <c r="K7" s="437"/>
      <c r="L7" s="437"/>
      <c r="M7" s="437"/>
      <c r="N7" s="437"/>
      <c r="O7" s="437"/>
      <c r="P7" s="437"/>
      <c r="Q7" s="437"/>
      <c r="R7" s="437"/>
      <c r="S7" s="437"/>
      <c r="T7" s="437"/>
      <c r="U7" s="437"/>
      <c r="V7" s="438"/>
    </row>
    <row r="8" spans="1:22" s="16" customFormat="1" ht="15" customHeight="1" thickBot="1" x14ac:dyDescent="0.3">
      <c r="A8" s="493" t="s">
        <v>84</v>
      </c>
      <c r="B8" s="495" t="s">
        <v>9</v>
      </c>
      <c r="C8" s="491" t="s">
        <v>85</v>
      </c>
      <c r="D8" s="479" t="s">
        <v>12</v>
      </c>
      <c r="E8" s="480"/>
      <c r="F8" s="480"/>
      <c r="G8" s="480"/>
      <c r="H8" s="480"/>
      <c r="I8" s="480"/>
      <c r="J8" s="481"/>
      <c r="K8" s="482" t="s">
        <v>19</v>
      </c>
      <c r="L8" s="483"/>
      <c r="M8" s="483"/>
      <c r="N8" s="483"/>
      <c r="O8" s="483"/>
      <c r="P8" s="483"/>
      <c r="Q8" s="484"/>
      <c r="R8" s="485" t="s">
        <v>83</v>
      </c>
      <c r="S8" s="486"/>
      <c r="T8" s="486"/>
      <c r="U8" s="486"/>
      <c r="V8" s="487"/>
    </row>
    <row r="9" spans="1:22" s="16" customFormat="1" ht="15" customHeight="1" thickBot="1" x14ac:dyDescent="0.3">
      <c r="A9" s="494"/>
      <c r="B9" s="496"/>
      <c r="C9" s="492"/>
      <c r="D9" s="45" t="s">
        <v>13</v>
      </c>
      <c r="E9" s="46" t="s">
        <v>14</v>
      </c>
      <c r="F9" s="46" t="s">
        <v>14</v>
      </c>
      <c r="G9" s="46" t="s">
        <v>15</v>
      </c>
      <c r="H9" s="46" t="s">
        <v>16</v>
      </c>
      <c r="I9" s="46" t="s">
        <v>17</v>
      </c>
      <c r="J9" s="47" t="s">
        <v>18</v>
      </c>
      <c r="K9" s="48" t="s">
        <v>20</v>
      </c>
      <c r="L9" s="49" t="s">
        <v>21</v>
      </c>
      <c r="M9" s="49" t="s">
        <v>22</v>
      </c>
      <c r="N9" s="49" t="s">
        <v>23</v>
      </c>
      <c r="O9" s="49" t="s">
        <v>24</v>
      </c>
      <c r="P9" s="49" t="s">
        <v>25</v>
      </c>
      <c r="Q9" s="50" t="s">
        <v>26</v>
      </c>
      <c r="R9" s="488"/>
      <c r="S9" s="489"/>
      <c r="T9" s="489"/>
      <c r="U9" s="489"/>
      <c r="V9" s="490"/>
    </row>
    <row r="10" spans="1:22" s="16" customFormat="1" ht="15" customHeight="1" x14ac:dyDescent="0.3">
      <c r="A10" s="23" t="str">
        <f>IF(COUNTBLANK(List!D8)=0, (List!C8*100)+List!D8, "")</f>
        <v/>
      </c>
      <c r="B10" s="60" t="str">
        <f>IF(COUNTBLANK(List!E8)=0, List!E8, "")</f>
        <v/>
      </c>
      <c r="C10" s="42" t="str">
        <f>IF(COUNTBLANK(List!F8)=0, List!F8, "")</f>
        <v/>
      </c>
      <c r="D10" s="23" t="str">
        <f>IF(COUNTBLANK(List!G8)=0, List!G8, "")</f>
        <v/>
      </c>
      <c r="E10" s="33" t="str">
        <f>IF(COUNTBLANK(List!H8)=0, List!H8, "")</f>
        <v/>
      </c>
      <c r="F10" s="33" t="str">
        <f>IF(COUNTBLANK(List!I8)=0, List!I8, "")</f>
        <v/>
      </c>
      <c r="G10" s="33" t="str">
        <f>IF(COUNTBLANK(List!J8)=0, List!J8, "")</f>
        <v/>
      </c>
      <c r="H10" s="33" t="str">
        <f>IF(COUNTBLANK(List!K8)=0, List!K8, "")</f>
        <v/>
      </c>
      <c r="I10" s="33" t="str">
        <f>IF(COUNTBLANK(List!L8)=0, List!L8, "")</f>
        <v/>
      </c>
      <c r="J10" s="34" t="str">
        <f>IF(COUNTBLANK(List!M8)=0, List!M8, "")</f>
        <v/>
      </c>
      <c r="K10" s="31" t="str">
        <f>IF(COUNTBLANK(List!N8)=0, List!N8, "")</f>
        <v/>
      </c>
      <c r="L10" s="38" t="str">
        <f>IF(COUNTBLANK(List!O8)=0, List!O8, "")</f>
        <v/>
      </c>
      <c r="M10" s="38" t="str">
        <f>IF(COUNTBLANK(List!P8)=0, List!P8, "")</f>
        <v/>
      </c>
      <c r="N10" s="38" t="str">
        <f>IF(COUNTBLANK(List!Q8)=0, List!Q8, "")</f>
        <v/>
      </c>
      <c r="O10" s="38" t="str">
        <f>IF(COUNTBLANK(List!R8)=0, List!R8, "")</f>
        <v/>
      </c>
      <c r="P10" s="38" t="str">
        <f>IF(COUNTBLANK(List!S8)=0, List!S8, "")</f>
        <v/>
      </c>
      <c r="Q10" s="7" t="str">
        <f>IF(COUNTBLANK(List!T8)=0, List!T8, "")</f>
        <v/>
      </c>
      <c r="R10" s="497" t="str">
        <f>IF(COUNTBLANK(List!U8)=0, List!U8, "")</f>
        <v/>
      </c>
      <c r="S10" s="498"/>
      <c r="T10" s="498"/>
      <c r="U10" s="498"/>
      <c r="V10" s="499"/>
    </row>
    <row r="11" spans="1:22" s="16" customFormat="1" ht="15" customHeight="1" x14ac:dyDescent="0.3">
      <c r="A11" s="25" t="str">
        <f>IF(COUNTBLANK(List!D9)=0, (List!C9*100)+List!D9, "")</f>
        <v/>
      </c>
      <c r="B11" s="54" t="str">
        <f>IF(COUNTBLANK(List!E9)=0, List!E9, "")</f>
        <v/>
      </c>
      <c r="C11" s="43" t="str">
        <f>IF(COUNTBLANK(List!F9)=0, List!F9, "")</f>
        <v/>
      </c>
      <c r="D11" s="25" t="str">
        <f>IF(COUNTBLANK(List!G9)=0, List!G9, "")</f>
        <v/>
      </c>
      <c r="E11" s="32" t="str">
        <f>IF(COUNTBLANK(List!H9)=0, List!H9, "")</f>
        <v/>
      </c>
      <c r="F11" s="32" t="str">
        <f>IF(COUNTBLANK(List!I9)=0, List!I9, "")</f>
        <v/>
      </c>
      <c r="G11" s="32" t="str">
        <f>IF(COUNTBLANK(List!J9)=0, List!J9, "")</f>
        <v/>
      </c>
      <c r="H11" s="32" t="str">
        <f>IF(COUNTBLANK(List!K9)=0, List!K9, "")</f>
        <v/>
      </c>
      <c r="I11" s="32" t="str">
        <f>IF(COUNTBLANK(List!L9)=0, List!L9, "")</f>
        <v/>
      </c>
      <c r="J11" s="35" t="str">
        <f>IF(COUNTBLANK(List!M9)=0, List!M9, "")</f>
        <v/>
      </c>
      <c r="K11" s="11" t="str">
        <f>IF(COUNTBLANK(List!N9)=0, List!N9, "")</f>
        <v/>
      </c>
      <c r="L11" s="12" t="str">
        <f>IF(COUNTBLANK(List!O9)=0, List!O9, "")</f>
        <v/>
      </c>
      <c r="M11" s="12" t="str">
        <f>IF(COUNTBLANK(List!P9)=0, List!P9, "")</f>
        <v/>
      </c>
      <c r="N11" s="12" t="str">
        <f>IF(COUNTBLANK(List!Q9)=0, List!Q9, "")</f>
        <v/>
      </c>
      <c r="O11" s="12" t="str">
        <f>IF(COUNTBLANK(List!R9)=0, List!R9, "")</f>
        <v/>
      </c>
      <c r="P11" s="12" t="str">
        <f>IF(COUNTBLANK(List!S9)=0, List!S9, "")</f>
        <v/>
      </c>
      <c r="Q11" s="10" t="str">
        <f>IF(COUNTBLANK(List!T9)=0, List!T9, "")</f>
        <v/>
      </c>
      <c r="R11" s="500" t="str">
        <f>IF(COUNTBLANK(List!U9)=0, List!U9, "")</f>
        <v/>
      </c>
      <c r="S11" s="501"/>
      <c r="T11" s="501"/>
      <c r="U11" s="501"/>
      <c r="V11" s="502"/>
    </row>
    <row r="12" spans="1:22" s="16" customFormat="1" ht="15" customHeight="1" x14ac:dyDescent="0.3">
      <c r="A12" s="25" t="str">
        <f>IF(COUNTBLANK(List!D10)=0, (List!C10*100)+List!D10, "")</f>
        <v/>
      </c>
      <c r="B12" s="54" t="str">
        <f>IF(COUNTBLANK(List!E10)=0, List!E10, "")</f>
        <v/>
      </c>
      <c r="C12" s="43" t="str">
        <f>IF(COUNTBLANK(List!F10)=0, List!F10, "")</f>
        <v/>
      </c>
      <c r="D12" s="25" t="str">
        <f>IF(COUNTBLANK(List!G10)=0, List!G10, "")</f>
        <v/>
      </c>
      <c r="E12" s="32" t="str">
        <f>IF(COUNTBLANK(List!H10)=0, List!H10, "")</f>
        <v/>
      </c>
      <c r="F12" s="32" t="str">
        <f>IF(COUNTBLANK(List!I10)=0, List!I10, "")</f>
        <v/>
      </c>
      <c r="G12" s="32" t="str">
        <f>IF(COUNTBLANK(List!J10)=0, List!J10, "")</f>
        <v/>
      </c>
      <c r="H12" s="32" t="str">
        <f>IF(COUNTBLANK(List!K10)=0, List!K10, "")</f>
        <v/>
      </c>
      <c r="I12" s="32" t="str">
        <f>IF(COUNTBLANK(List!L10)=0, List!L10, "")</f>
        <v/>
      </c>
      <c r="J12" s="35" t="str">
        <f>IF(COUNTBLANK(List!M10)=0, List!M10, "")</f>
        <v/>
      </c>
      <c r="K12" s="11" t="str">
        <f>IF(COUNTBLANK(List!N10)=0, List!N10, "")</f>
        <v/>
      </c>
      <c r="L12" s="12" t="str">
        <f>IF(COUNTBLANK(List!O10)=0, List!O10, "")</f>
        <v/>
      </c>
      <c r="M12" s="12" t="str">
        <f>IF(COUNTBLANK(List!P10)=0, List!P10, "")</f>
        <v/>
      </c>
      <c r="N12" s="12" t="str">
        <f>IF(COUNTBLANK(List!Q10)=0, List!Q10, "")</f>
        <v/>
      </c>
      <c r="O12" s="12" t="str">
        <f>IF(COUNTBLANK(List!R10)=0, List!R10, "")</f>
        <v/>
      </c>
      <c r="P12" s="12" t="str">
        <f>IF(COUNTBLANK(List!S10)=0, List!S10, "")</f>
        <v/>
      </c>
      <c r="Q12" s="10" t="str">
        <f>IF(COUNTBLANK(List!T10)=0, List!T10, "")</f>
        <v/>
      </c>
      <c r="R12" s="500" t="str">
        <f>IF(COUNTBLANK(List!U10)=0, List!U10, "")</f>
        <v/>
      </c>
      <c r="S12" s="501"/>
      <c r="T12" s="501"/>
      <c r="U12" s="501"/>
      <c r="V12" s="502"/>
    </row>
    <row r="13" spans="1:22" s="16" customFormat="1" ht="15" customHeight="1" x14ac:dyDescent="0.3">
      <c r="A13" s="25" t="str">
        <f>IF(COUNTBLANK(List!D11)=0, (List!C11*100)+List!D11, "")</f>
        <v/>
      </c>
      <c r="B13" s="54" t="str">
        <f>IF(COUNTBLANK(List!E11)=0, List!E11, "")</f>
        <v/>
      </c>
      <c r="C13" s="43" t="str">
        <f>IF(COUNTBLANK(List!F11)=0, List!F11, "")</f>
        <v/>
      </c>
      <c r="D13" s="25" t="str">
        <f>IF(COUNTBLANK(List!G11)=0, List!G11, "")</f>
        <v/>
      </c>
      <c r="E13" s="32" t="str">
        <f>IF(COUNTBLANK(List!H11)=0, List!H11, "")</f>
        <v/>
      </c>
      <c r="F13" s="32" t="str">
        <f>IF(COUNTBLANK(List!I11)=0, List!I11, "")</f>
        <v/>
      </c>
      <c r="G13" s="32" t="str">
        <f>IF(COUNTBLANK(List!J11)=0, List!J11, "")</f>
        <v/>
      </c>
      <c r="H13" s="32" t="str">
        <f>IF(COUNTBLANK(List!K11)=0, List!K11, "")</f>
        <v/>
      </c>
      <c r="I13" s="32" t="str">
        <f>IF(COUNTBLANK(List!L11)=0, List!L11, "")</f>
        <v/>
      </c>
      <c r="J13" s="35" t="str">
        <f>IF(COUNTBLANK(List!M11)=0, List!M11, "")</f>
        <v/>
      </c>
      <c r="K13" s="11" t="str">
        <f>IF(COUNTBLANK(List!N11)=0, List!N11, "")</f>
        <v/>
      </c>
      <c r="L13" s="12" t="str">
        <f>IF(COUNTBLANK(List!O11)=0, List!O11, "")</f>
        <v/>
      </c>
      <c r="M13" s="12" t="str">
        <f>IF(COUNTBLANK(List!P11)=0, List!P11, "")</f>
        <v/>
      </c>
      <c r="N13" s="12" t="str">
        <f>IF(COUNTBLANK(List!Q11)=0, List!Q11, "")</f>
        <v/>
      </c>
      <c r="O13" s="12" t="str">
        <f>IF(COUNTBLANK(List!R11)=0, List!R11, "")</f>
        <v/>
      </c>
      <c r="P13" s="12" t="str">
        <f>IF(COUNTBLANK(List!S11)=0, List!S11, "")</f>
        <v/>
      </c>
      <c r="Q13" s="10" t="str">
        <f>IF(COUNTBLANK(List!T11)=0, List!T11, "")</f>
        <v/>
      </c>
      <c r="R13" s="500" t="str">
        <f>IF(COUNTBLANK(List!U11)=0, List!U11, "")</f>
        <v/>
      </c>
      <c r="S13" s="501"/>
      <c r="T13" s="501"/>
      <c r="U13" s="501"/>
      <c r="V13" s="502"/>
    </row>
    <row r="14" spans="1:22" s="16" customFormat="1" ht="15" customHeight="1" x14ac:dyDescent="0.3">
      <c r="A14" s="25" t="str">
        <f>IF(COUNTBLANK(List!D12)=0, (List!C12*100)+List!D12, "")</f>
        <v/>
      </c>
      <c r="B14" s="54" t="str">
        <f>IF(COUNTBLANK(List!E12)=0, List!E12, "")</f>
        <v/>
      </c>
      <c r="C14" s="43" t="str">
        <f>IF(COUNTBLANK(List!F12)=0, List!F12, "")</f>
        <v/>
      </c>
      <c r="D14" s="25" t="str">
        <f>IF(COUNTBLANK(List!G12)=0, List!G12, "")</f>
        <v/>
      </c>
      <c r="E14" s="32" t="str">
        <f>IF(COUNTBLANK(List!H12)=0, List!H12, "")</f>
        <v/>
      </c>
      <c r="F14" s="32" t="str">
        <f>IF(COUNTBLANK(List!I12)=0, List!I12, "")</f>
        <v/>
      </c>
      <c r="G14" s="32" t="str">
        <f>IF(COUNTBLANK(List!J12)=0, List!J12, "")</f>
        <v/>
      </c>
      <c r="H14" s="32" t="str">
        <f>IF(COUNTBLANK(List!K12)=0, List!K12, "")</f>
        <v/>
      </c>
      <c r="I14" s="32" t="str">
        <f>IF(COUNTBLANK(List!L12)=0, List!L12, "")</f>
        <v/>
      </c>
      <c r="J14" s="35" t="str">
        <f>IF(COUNTBLANK(List!M12)=0, List!M12, "")</f>
        <v/>
      </c>
      <c r="K14" s="11" t="str">
        <f>IF(COUNTBLANK(List!N12)=0, List!N12, "")</f>
        <v/>
      </c>
      <c r="L14" s="12" t="str">
        <f>IF(COUNTBLANK(List!O12)=0, List!O12, "")</f>
        <v/>
      </c>
      <c r="M14" s="12" t="str">
        <f>IF(COUNTBLANK(List!P12)=0, List!P12, "")</f>
        <v/>
      </c>
      <c r="N14" s="12" t="str">
        <f>IF(COUNTBLANK(List!Q12)=0, List!Q12, "")</f>
        <v/>
      </c>
      <c r="O14" s="12" t="str">
        <f>IF(COUNTBLANK(List!R12)=0, List!R12, "")</f>
        <v/>
      </c>
      <c r="P14" s="12" t="str">
        <f>IF(COUNTBLANK(List!S12)=0, List!S12, "")</f>
        <v/>
      </c>
      <c r="Q14" s="10" t="str">
        <f>IF(COUNTBLANK(List!T12)=0, List!T12, "")</f>
        <v/>
      </c>
      <c r="R14" s="500" t="str">
        <f>IF(COUNTBLANK(List!U12)=0, List!U12, "")</f>
        <v/>
      </c>
      <c r="S14" s="501"/>
      <c r="T14" s="501"/>
      <c r="U14" s="501"/>
      <c r="V14" s="502"/>
    </row>
    <row r="15" spans="1:22" s="16" customFormat="1" ht="15" customHeight="1" x14ac:dyDescent="0.3">
      <c r="A15" s="25" t="str">
        <f>IF(COUNTBLANK(List!D13)=0, (List!C13*100)+List!D13, "")</f>
        <v/>
      </c>
      <c r="B15" s="54" t="str">
        <f>IF(COUNTBLANK(List!E13)=0, List!E13, "")</f>
        <v/>
      </c>
      <c r="C15" s="43" t="str">
        <f>IF(COUNTBLANK(List!F13)=0, List!F13, "")</f>
        <v/>
      </c>
      <c r="D15" s="25" t="str">
        <f>IF(COUNTBLANK(List!G13)=0, List!G13, "")</f>
        <v/>
      </c>
      <c r="E15" s="32" t="str">
        <f>IF(COUNTBLANK(List!H13)=0, List!H13, "")</f>
        <v/>
      </c>
      <c r="F15" s="32" t="str">
        <f>IF(COUNTBLANK(List!I13)=0, List!I13, "")</f>
        <v/>
      </c>
      <c r="G15" s="32" t="str">
        <f>IF(COUNTBLANK(List!J13)=0, List!J13, "")</f>
        <v/>
      </c>
      <c r="H15" s="32" t="str">
        <f>IF(COUNTBLANK(List!K13)=0, List!K13, "")</f>
        <v/>
      </c>
      <c r="I15" s="32" t="str">
        <f>IF(COUNTBLANK(List!L13)=0, List!L13, "")</f>
        <v/>
      </c>
      <c r="J15" s="35" t="str">
        <f>IF(COUNTBLANK(List!M13)=0, List!M13, "")</f>
        <v/>
      </c>
      <c r="K15" s="11" t="str">
        <f>IF(COUNTBLANK(List!N13)=0, List!N13, "")</f>
        <v/>
      </c>
      <c r="L15" s="12" t="str">
        <f>IF(COUNTBLANK(List!O13)=0, List!O13, "")</f>
        <v/>
      </c>
      <c r="M15" s="12" t="str">
        <f>IF(COUNTBLANK(List!P13)=0, List!P13, "")</f>
        <v/>
      </c>
      <c r="N15" s="12" t="str">
        <f>IF(COUNTBLANK(List!Q13)=0, List!Q13, "")</f>
        <v/>
      </c>
      <c r="O15" s="12" t="str">
        <f>IF(COUNTBLANK(List!R13)=0, List!R13, "")</f>
        <v/>
      </c>
      <c r="P15" s="12" t="str">
        <f>IF(COUNTBLANK(List!S13)=0, List!S13, "")</f>
        <v/>
      </c>
      <c r="Q15" s="10" t="str">
        <f>IF(COUNTBLANK(List!T13)=0, List!T13, "")</f>
        <v/>
      </c>
      <c r="R15" s="500" t="str">
        <f>IF(COUNTBLANK(List!U13)=0, List!U13, "")</f>
        <v/>
      </c>
      <c r="S15" s="501"/>
      <c r="T15" s="501"/>
      <c r="U15" s="501"/>
      <c r="V15" s="502"/>
    </row>
    <row r="16" spans="1:22" s="16" customFormat="1" ht="15" customHeight="1" x14ac:dyDescent="0.3">
      <c r="A16" s="25" t="str">
        <f>IF(COUNTBLANK(List!D14)=0, (List!C14*100)+List!D14, "")</f>
        <v/>
      </c>
      <c r="B16" s="54" t="str">
        <f>IF(COUNTBLANK(List!E14)=0, List!E14, "")</f>
        <v/>
      </c>
      <c r="C16" s="43" t="str">
        <f>IF(COUNTBLANK(List!F14)=0, List!F14, "")</f>
        <v/>
      </c>
      <c r="D16" s="25" t="str">
        <f>IF(COUNTBLANK(List!G14)=0, List!G14, "")</f>
        <v/>
      </c>
      <c r="E16" s="32" t="str">
        <f>IF(COUNTBLANK(List!H14)=0, List!H14, "")</f>
        <v/>
      </c>
      <c r="F16" s="32" t="str">
        <f>IF(COUNTBLANK(List!I14)=0, List!I14, "")</f>
        <v/>
      </c>
      <c r="G16" s="32" t="str">
        <f>IF(COUNTBLANK(List!J14)=0, List!J14, "")</f>
        <v/>
      </c>
      <c r="H16" s="32" t="str">
        <f>IF(COUNTBLANK(List!K14)=0, List!K14, "")</f>
        <v/>
      </c>
      <c r="I16" s="32" t="str">
        <f>IF(COUNTBLANK(List!L14)=0, List!L14, "")</f>
        <v/>
      </c>
      <c r="J16" s="35" t="str">
        <f>IF(COUNTBLANK(List!M14)=0, List!M14, "")</f>
        <v/>
      </c>
      <c r="K16" s="11" t="str">
        <f>IF(COUNTBLANK(List!N14)=0, List!N14, "")</f>
        <v/>
      </c>
      <c r="L16" s="12" t="str">
        <f>IF(COUNTBLANK(List!O14)=0, List!O14, "")</f>
        <v/>
      </c>
      <c r="M16" s="12" t="str">
        <f>IF(COUNTBLANK(List!P14)=0, List!P14, "")</f>
        <v/>
      </c>
      <c r="N16" s="12" t="str">
        <f>IF(COUNTBLANK(List!Q14)=0, List!Q14, "")</f>
        <v/>
      </c>
      <c r="O16" s="12" t="str">
        <f>IF(COUNTBLANK(List!R14)=0, List!R14, "")</f>
        <v/>
      </c>
      <c r="P16" s="12" t="str">
        <f>IF(COUNTBLANK(List!S14)=0, List!S14, "")</f>
        <v/>
      </c>
      <c r="Q16" s="10" t="str">
        <f>IF(COUNTBLANK(List!T14)=0, List!T14, "")</f>
        <v/>
      </c>
      <c r="R16" s="500" t="str">
        <f>IF(COUNTBLANK(List!U14)=0, List!U14, "")</f>
        <v/>
      </c>
      <c r="S16" s="501"/>
      <c r="T16" s="501"/>
      <c r="U16" s="501"/>
      <c r="V16" s="502"/>
    </row>
    <row r="17" spans="1:22" s="16" customFormat="1" ht="15" customHeight="1" x14ac:dyDescent="0.3">
      <c r="A17" s="25" t="str">
        <f>IF(COUNTBLANK(List!D15)=0, (List!C15*100)+List!D15, "")</f>
        <v/>
      </c>
      <c r="B17" s="54" t="str">
        <f>IF(COUNTBLANK(List!E15)=0, List!E15, "")</f>
        <v/>
      </c>
      <c r="C17" s="43" t="str">
        <f>IF(COUNTBLANK(List!F15)=0, List!F15, "")</f>
        <v/>
      </c>
      <c r="D17" s="25" t="str">
        <f>IF(COUNTBLANK(List!G15)=0, List!G15, "")</f>
        <v/>
      </c>
      <c r="E17" s="32" t="str">
        <f>IF(COUNTBLANK(List!H15)=0, List!H15, "")</f>
        <v/>
      </c>
      <c r="F17" s="32" t="str">
        <f>IF(COUNTBLANK(List!I15)=0, List!I15, "")</f>
        <v/>
      </c>
      <c r="G17" s="32" t="str">
        <f>IF(COUNTBLANK(List!J15)=0, List!J15, "")</f>
        <v/>
      </c>
      <c r="H17" s="32" t="str">
        <f>IF(COUNTBLANK(List!K15)=0, List!K15, "")</f>
        <v/>
      </c>
      <c r="I17" s="32" t="str">
        <f>IF(COUNTBLANK(List!L15)=0, List!L15, "")</f>
        <v/>
      </c>
      <c r="J17" s="35" t="str">
        <f>IF(COUNTBLANK(List!M15)=0, List!M15, "")</f>
        <v/>
      </c>
      <c r="K17" s="11" t="str">
        <f>IF(COUNTBLANK(List!N15)=0, List!N15, "")</f>
        <v/>
      </c>
      <c r="L17" s="12" t="str">
        <f>IF(COUNTBLANK(List!O15)=0, List!O15, "")</f>
        <v/>
      </c>
      <c r="M17" s="12" t="str">
        <f>IF(COUNTBLANK(List!P15)=0, List!P15, "")</f>
        <v/>
      </c>
      <c r="N17" s="12" t="str">
        <f>IF(COUNTBLANK(List!Q15)=0, List!Q15, "")</f>
        <v/>
      </c>
      <c r="O17" s="12" t="str">
        <f>IF(COUNTBLANK(List!R15)=0, List!R15, "")</f>
        <v/>
      </c>
      <c r="P17" s="12" t="str">
        <f>IF(COUNTBLANK(List!S15)=0, List!S15, "")</f>
        <v/>
      </c>
      <c r="Q17" s="10" t="str">
        <f>IF(COUNTBLANK(List!T15)=0, List!T15, "")</f>
        <v/>
      </c>
      <c r="R17" s="500" t="str">
        <f>IF(COUNTBLANK(List!U15)=0, List!U15, "")</f>
        <v/>
      </c>
      <c r="S17" s="501"/>
      <c r="T17" s="501"/>
      <c r="U17" s="501"/>
      <c r="V17" s="502"/>
    </row>
    <row r="18" spans="1:22" s="16" customFormat="1" ht="15" customHeight="1" x14ac:dyDescent="0.3">
      <c r="A18" s="25" t="str">
        <f>IF(COUNTBLANK(List!D16)=0, (List!C16*100)+List!D16, "")</f>
        <v/>
      </c>
      <c r="B18" s="54" t="str">
        <f>IF(COUNTBLANK(List!E16)=0, List!E16, "")</f>
        <v/>
      </c>
      <c r="C18" s="43" t="str">
        <f>IF(COUNTBLANK(List!F16)=0, List!F16, "")</f>
        <v/>
      </c>
      <c r="D18" s="25" t="str">
        <f>IF(COUNTBLANK(List!G16)=0, List!G16, "")</f>
        <v/>
      </c>
      <c r="E18" s="32" t="str">
        <f>IF(COUNTBLANK(List!H16)=0, List!H16, "")</f>
        <v/>
      </c>
      <c r="F18" s="32" t="str">
        <f>IF(COUNTBLANK(List!I16)=0, List!I16, "")</f>
        <v/>
      </c>
      <c r="G18" s="32" t="str">
        <f>IF(COUNTBLANK(List!J16)=0, List!J16, "")</f>
        <v/>
      </c>
      <c r="H18" s="32" t="str">
        <f>IF(COUNTBLANK(List!K16)=0, List!K16, "")</f>
        <v/>
      </c>
      <c r="I18" s="32" t="str">
        <f>IF(COUNTBLANK(List!L16)=0, List!L16, "")</f>
        <v/>
      </c>
      <c r="J18" s="35" t="str">
        <f>IF(COUNTBLANK(List!M16)=0, List!M16, "")</f>
        <v/>
      </c>
      <c r="K18" s="11" t="str">
        <f>IF(COUNTBLANK(List!N16)=0, List!N16, "")</f>
        <v/>
      </c>
      <c r="L18" s="12" t="str">
        <f>IF(COUNTBLANK(List!O16)=0, List!O16, "")</f>
        <v/>
      </c>
      <c r="M18" s="12" t="str">
        <f>IF(COUNTBLANK(List!P16)=0, List!P16, "")</f>
        <v/>
      </c>
      <c r="N18" s="12" t="str">
        <f>IF(COUNTBLANK(List!Q16)=0, List!Q16, "")</f>
        <v/>
      </c>
      <c r="O18" s="12" t="str">
        <f>IF(COUNTBLANK(List!R16)=0, List!R16, "")</f>
        <v/>
      </c>
      <c r="P18" s="12" t="str">
        <f>IF(COUNTBLANK(List!S16)=0, List!S16, "")</f>
        <v/>
      </c>
      <c r="Q18" s="10" t="str">
        <f>IF(COUNTBLANK(List!T16)=0, List!T16, "")</f>
        <v/>
      </c>
      <c r="R18" s="500" t="str">
        <f>IF(COUNTBLANK(List!U16)=0, List!U16, "")</f>
        <v/>
      </c>
      <c r="S18" s="501"/>
      <c r="T18" s="501"/>
      <c r="U18" s="501"/>
      <c r="V18" s="502"/>
    </row>
    <row r="19" spans="1:22" s="16" customFormat="1" ht="15" customHeight="1" x14ac:dyDescent="0.3">
      <c r="A19" s="25" t="str">
        <f>IF(COUNTBLANK(List!D17)=0, (List!C17*100)+List!D17, "")</f>
        <v/>
      </c>
      <c r="B19" s="54" t="str">
        <f>IF(COUNTBLANK(List!E17)=0, List!E17, "")</f>
        <v/>
      </c>
      <c r="C19" s="43" t="str">
        <f>IF(COUNTBLANK(List!F17)=0, List!F17, "")</f>
        <v/>
      </c>
      <c r="D19" s="25" t="str">
        <f>IF(COUNTBLANK(List!G17)=0, List!G17, "")</f>
        <v/>
      </c>
      <c r="E19" s="32" t="str">
        <f>IF(COUNTBLANK(List!H17)=0, List!H17, "")</f>
        <v/>
      </c>
      <c r="F19" s="32" t="str">
        <f>IF(COUNTBLANK(List!I17)=0, List!I17, "")</f>
        <v/>
      </c>
      <c r="G19" s="32" t="str">
        <f>IF(COUNTBLANK(List!J17)=0, List!J17, "")</f>
        <v/>
      </c>
      <c r="H19" s="32" t="str">
        <f>IF(COUNTBLANK(List!K17)=0, List!K17, "")</f>
        <v/>
      </c>
      <c r="I19" s="32" t="str">
        <f>IF(COUNTBLANK(List!L17)=0, List!L17, "")</f>
        <v/>
      </c>
      <c r="J19" s="35" t="str">
        <f>IF(COUNTBLANK(List!M17)=0, List!M17, "")</f>
        <v/>
      </c>
      <c r="K19" s="11" t="str">
        <f>IF(COUNTBLANK(List!N17)=0, List!N17, "")</f>
        <v/>
      </c>
      <c r="L19" s="12" t="str">
        <f>IF(COUNTBLANK(List!O17)=0, List!O17, "")</f>
        <v/>
      </c>
      <c r="M19" s="12" t="str">
        <f>IF(COUNTBLANK(List!P17)=0, List!P17, "")</f>
        <v/>
      </c>
      <c r="N19" s="12" t="str">
        <f>IF(COUNTBLANK(List!Q17)=0, List!Q17, "")</f>
        <v/>
      </c>
      <c r="O19" s="12" t="str">
        <f>IF(COUNTBLANK(List!R17)=0, List!R17, "")</f>
        <v/>
      </c>
      <c r="P19" s="12" t="str">
        <f>IF(COUNTBLANK(List!S17)=0, List!S17, "")</f>
        <v/>
      </c>
      <c r="Q19" s="10" t="str">
        <f>IF(COUNTBLANK(List!T17)=0, List!T17, "")</f>
        <v/>
      </c>
      <c r="R19" s="500" t="str">
        <f>IF(COUNTBLANK(List!U17)=0, List!U17, "")</f>
        <v/>
      </c>
      <c r="S19" s="501"/>
      <c r="T19" s="501"/>
      <c r="U19" s="501"/>
      <c r="V19" s="502"/>
    </row>
    <row r="20" spans="1:22" s="16" customFormat="1" ht="15" customHeight="1" x14ac:dyDescent="0.25">
      <c r="A20" s="25" t="str">
        <f>IF(COUNTBLANK(List!D18)=0, (List!C18*100)+List!D18, "")</f>
        <v/>
      </c>
      <c r="B20" s="54" t="str">
        <f>IF(COUNTBLANK(List!E18)=0, List!E18, "")</f>
        <v/>
      </c>
      <c r="C20" s="43" t="str">
        <f>IF(COUNTBLANK(List!F18)=0, List!F18, "")</f>
        <v/>
      </c>
      <c r="D20" s="25" t="str">
        <f>IF(COUNTBLANK(List!G18)=0, List!G18, "")</f>
        <v/>
      </c>
      <c r="E20" s="32" t="str">
        <f>IF(COUNTBLANK(List!H18)=0, List!H18, "")</f>
        <v/>
      </c>
      <c r="F20" s="32" t="str">
        <f>IF(COUNTBLANK(List!I18)=0, List!I18, "")</f>
        <v/>
      </c>
      <c r="G20" s="32" t="str">
        <f>IF(COUNTBLANK(List!J18)=0, List!J18, "")</f>
        <v/>
      </c>
      <c r="H20" s="32" t="str">
        <f>IF(COUNTBLANK(List!K18)=0, List!K18, "")</f>
        <v/>
      </c>
      <c r="I20" s="32" t="str">
        <f>IF(COUNTBLANK(List!L18)=0, List!L18, "")</f>
        <v/>
      </c>
      <c r="J20" s="35" t="str">
        <f>IF(COUNTBLANK(List!M18)=0, List!M18, "")</f>
        <v/>
      </c>
      <c r="K20" s="11" t="str">
        <f>IF(COUNTBLANK(List!N18)=0, List!N18, "")</f>
        <v/>
      </c>
      <c r="L20" s="12" t="str">
        <f>IF(COUNTBLANK(List!O18)=0, List!O18, "")</f>
        <v/>
      </c>
      <c r="M20" s="12" t="str">
        <f>IF(COUNTBLANK(List!P18)=0, List!P18, "")</f>
        <v/>
      </c>
      <c r="N20" s="12" t="str">
        <f>IF(COUNTBLANK(List!Q18)=0, List!Q18, "")</f>
        <v/>
      </c>
      <c r="O20" s="12" t="str">
        <f>IF(COUNTBLANK(List!R18)=0, List!R18, "")</f>
        <v/>
      </c>
      <c r="P20" s="12" t="str">
        <f>IF(COUNTBLANK(List!S18)=0, List!S18, "")</f>
        <v/>
      </c>
      <c r="Q20" s="10" t="str">
        <f>IF(COUNTBLANK(List!T18)=0, List!T18, "")</f>
        <v/>
      </c>
      <c r="R20" s="500" t="str">
        <f>IF(COUNTBLANK(List!U18)=0, List!U18, "")</f>
        <v/>
      </c>
      <c r="S20" s="501"/>
      <c r="T20" s="501"/>
      <c r="U20" s="501"/>
      <c r="V20" s="502"/>
    </row>
    <row r="21" spans="1:22" s="16" customFormat="1" ht="15" customHeight="1" x14ac:dyDescent="0.25">
      <c r="A21" s="25" t="str">
        <f>IF(COUNTBLANK(List!D19)=0, (List!C19*100)+List!D19, "")</f>
        <v/>
      </c>
      <c r="B21" s="54" t="str">
        <f>IF(COUNTBLANK(List!E19)=0, List!E19, "")</f>
        <v/>
      </c>
      <c r="C21" s="43" t="str">
        <f>IF(COUNTBLANK(List!F19)=0, List!F19, "")</f>
        <v/>
      </c>
      <c r="D21" s="25" t="str">
        <f>IF(COUNTBLANK(List!G19)=0, List!G19, "")</f>
        <v/>
      </c>
      <c r="E21" s="32" t="str">
        <f>IF(COUNTBLANK(List!H19)=0, List!H19, "")</f>
        <v/>
      </c>
      <c r="F21" s="32" t="str">
        <f>IF(COUNTBLANK(List!I19)=0, List!I19, "")</f>
        <v/>
      </c>
      <c r="G21" s="32" t="str">
        <f>IF(COUNTBLANK(List!J19)=0, List!J19, "")</f>
        <v/>
      </c>
      <c r="H21" s="32" t="str">
        <f>IF(COUNTBLANK(List!K19)=0, List!K19, "")</f>
        <v/>
      </c>
      <c r="I21" s="32" t="str">
        <f>IF(COUNTBLANK(List!L19)=0, List!L19, "")</f>
        <v/>
      </c>
      <c r="J21" s="35" t="str">
        <f>IF(COUNTBLANK(List!M19)=0, List!M19, "")</f>
        <v/>
      </c>
      <c r="K21" s="11" t="str">
        <f>IF(COUNTBLANK(List!N19)=0, List!N19, "")</f>
        <v/>
      </c>
      <c r="L21" s="12" t="str">
        <f>IF(COUNTBLANK(List!O19)=0, List!O19, "")</f>
        <v/>
      </c>
      <c r="M21" s="12" t="str">
        <f>IF(COUNTBLANK(List!P19)=0, List!P19, "")</f>
        <v/>
      </c>
      <c r="N21" s="12" t="str">
        <f>IF(COUNTBLANK(List!Q19)=0, List!Q19, "")</f>
        <v/>
      </c>
      <c r="O21" s="12" t="str">
        <f>IF(COUNTBLANK(List!R19)=0, List!R19, "")</f>
        <v/>
      </c>
      <c r="P21" s="12" t="str">
        <f>IF(COUNTBLANK(List!S19)=0, List!S19, "")</f>
        <v/>
      </c>
      <c r="Q21" s="10" t="str">
        <f>IF(COUNTBLANK(List!T19)=0, List!T19, "")</f>
        <v/>
      </c>
      <c r="R21" s="500" t="str">
        <f>IF(COUNTBLANK(List!U19)=0, List!U19, "")</f>
        <v/>
      </c>
      <c r="S21" s="501"/>
      <c r="T21" s="501"/>
      <c r="U21" s="501"/>
      <c r="V21" s="502"/>
    </row>
    <row r="22" spans="1:22" s="16" customFormat="1" ht="15" customHeight="1" x14ac:dyDescent="0.25">
      <c r="A22" s="25" t="str">
        <f>IF(COUNTBLANK(List!D20)=0, (List!C20*100)+List!D20, "")</f>
        <v/>
      </c>
      <c r="B22" s="54" t="str">
        <f>IF(COUNTBLANK(List!E20)=0, List!E20, "")</f>
        <v/>
      </c>
      <c r="C22" s="43" t="str">
        <f>IF(COUNTBLANK(List!F20)=0, List!F20, "")</f>
        <v/>
      </c>
      <c r="D22" s="25" t="str">
        <f>IF(COUNTBLANK(List!G20)=0, List!G20, "")</f>
        <v/>
      </c>
      <c r="E22" s="32" t="str">
        <f>IF(COUNTBLANK(List!H20)=0, List!H20, "")</f>
        <v/>
      </c>
      <c r="F22" s="32" t="str">
        <f>IF(COUNTBLANK(List!I20)=0, List!I20, "")</f>
        <v/>
      </c>
      <c r="G22" s="32" t="str">
        <f>IF(COUNTBLANK(List!J20)=0, List!J20, "")</f>
        <v/>
      </c>
      <c r="H22" s="32" t="str">
        <f>IF(COUNTBLANK(List!K20)=0, List!K20, "")</f>
        <v/>
      </c>
      <c r="I22" s="32" t="str">
        <f>IF(COUNTBLANK(List!L20)=0, List!L20, "")</f>
        <v/>
      </c>
      <c r="J22" s="35" t="str">
        <f>IF(COUNTBLANK(List!M20)=0, List!M20, "")</f>
        <v/>
      </c>
      <c r="K22" s="11" t="str">
        <f>IF(COUNTBLANK(List!N20)=0, List!N20, "")</f>
        <v/>
      </c>
      <c r="L22" s="12" t="str">
        <f>IF(COUNTBLANK(List!O20)=0, List!O20, "")</f>
        <v/>
      </c>
      <c r="M22" s="12" t="str">
        <f>IF(COUNTBLANK(List!P20)=0, List!P20, "")</f>
        <v/>
      </c>
      <c r="N22" s="12" t="str">
        <f>IF(COUNTBLANK(List!Q20)=0, List!Q20, "")</f>
        <v/>
      </c>
      <c r="O22" s="12" t="str">
        <f>IF(COUNTBLANK(List!R20)=0, List!R20, "")</f>
        <v/>
      </c>
      <c r="P22" s="12" t="str">
        <f>IF(COUNTBLANK(List!S20)=0, List!S20, "")</f>
        <v/>
      </c>
      <c r="Q22" s="10" t="str">
        <f>IF(COUNTBLANK(List!T20)=0, List!T20, "")</f>
        <v/>
      </c>
      <c r="R22" s="500" t="str">
        <f>IF(COUNTBLANK(List!U20)=0, List!U20, "")</f>
        <v/>
      </c>
      <c r="S22" s="501"/>
      <c r="T22" s="501"/>
      <c r="U22" s="501"/>
      <c r="V22" s="502"/>
    </row>
    <row r="23" spans="1:22" s="16" customFormat="1" ht="15" customHeight="1" x14ac:dyDescent="0.25">
      <c r="A23" s="25" t="str">
        <f>IF(COUNTBLANK(List!D21)=0, (List!C21*100)+List!D21, "")</f>
        <v/>
      </c>
      <c r="B23" s="54" t="str">
        <f>IF(COUNTBLANK(List!E21)=0, List!E21, "")</f>
        <v/>
      </c>
      <c r="C23" s="43" t="str">
        <f>IF(COUNTBLANK(List!F21)=0, List!F21, "")</f>
        <v/>
      </c>
      <c r="D23" s="25" t="str">
        <f>IF(COUNTBLANK(List!G21)=0, List!G21, "")</f>
        <v/>
      </c>
      <c r="E23" s="32" t="str">
        <f>IF(COUNTBLANK(List!H21)=0, List!H21, "")</f>
        <v/>
      </c>
      <c r="F23" s="32" t="str">
        <f>IF(COUNTBLANK(List!I21)=0, List!I21, "")</f>
        <v/>
      </c>
      <c r="G23" s="32" t="str">
        <f>IF(COUNTBLANK(List!J21)=0, List!J21, "")</f>
        <v/>
      </c>
      <c r="H23" s="32" t="str">
        <f>IF(COUNTBLANK(List!K21)=0, List!K21, "")</f>
        <v/>
      </c>
      <c r="I23" s="32" t="str">
        <f>IF(COUNTBLANK(List!L21)=0, List!L21, "")</f>
        <v/>
      </c>
      <c r="J23" s="35" t="str">
        <f>IF(COUNTBLANK(List!M21)=0, List!M21, "")</f>
        <v/>
      </c>
      <c r="K23" s="11" t="str">
        <f>IF(COUNTBLANK(List!N21)=0, List!N21, "")</f>
        <v/>
      </c>
      <c r="L23" s="12" t="str">
        <f>IF(COUNTBLANK(List!O21)=0, List!O21, "")</f>
        <v/>
      </c>
      <c r="M23" s="12" t="str">
        <f>IF(COUNTBLANK(List!P21)=0, List!P21, "")</f>
        <v/>
      </c>
      <c r="N23" s="12" t="str">
        <f>IF(COUNTBLANK(List!Q21)=0, List!Q21, "")</f>
        <v/>
      </c>
      <c r="O23" s="12" t="str">
        <f>IF(COUNTBLANK(List!R21)=0, List!R21, "")</f>
        <v/>
      </c>
      <c r="P23" s="12" t="str">
        <f>IF(COUNTBLANK(List!S21)=0, List!S21, "")</f>
        <v/>
      </c>
      <c r="Q23" s="10" t="str">
        <f>IF(COUNTBLANK(List!T21)=0, List!T21, "")</f>
        <v/>
      </c>
      <c r="R23" s="500" t="str">
        <f>IF(COUNTBLANK(List!U21)=0, List!U21, "")</f>
        <v/>
      </c>
      <c r="S23" s="501"/>
      <c r="T23" s="501"/>
      <c r="U23" s="501"/>
      <c r="V23" s="502"/>
    </row>
    <row r="24" spans="1:22" s="16" customFormat="1" ht="15" customHeight="1" x14ac:dyDescent="0.25">
      <c r="A24" s="25" t="str">
        <f>IF(COUNTBLANK(List!D22)=0, (List!C22*100)+List!D22, "")</f>
        <v/>
      </c>
      <c r="B24" s="54" t="str">
        <f>IF(COUNTBLANK(List!E22)=0, List!E22, "")</f>
        <v/>
      </c>
      <c r="C24" s="43" t="str">
        <f>IF(COUNTBLANK(List!F22)=0, List!F22, "")</f>
        <v/>
      </c>
      <c r="D24" s="25" t="str">
        <f>IF(COUNTBLANK(List!G22)=0, List!G22, "")</f>
        <v/>
      </c>
      <c r="E24" s="32" t="str">
        <f>IF(COUNTBLANK(List!H22)=0, List!H22, "")</f>
        <v/>
      </c>
      <c r="F24" s="32" t="str">
        <f>IF(COUNTBLANK(List!I22)=0, List!I22, "")</f>
        <v/>
      </c>
      <c r="G24" s="32" t="str">
        <f>IF(COUNTBLANK(List!J22)=0, List!J22, "")</f>
        <v/>
      </c>
      <c r="H24" s="32" t="str">
        <f>IF(COUNTBLANK(List!K22)=0, List!K22, "")</f>
        <v/>
      </c>
      <c r="I24" s="32" t="str">
        <f>IF(COUNTBLANK(List!L22)=0, List!L22, "")</f>
        <v/>
      </c>
      <c r="J24" s="35" t="str">
        <f>IF(COUNTBLANK(List!M22)=0, List!M22, "")</f>
        <v/>
      </c>
      <c r="K24" s="11" t="str">
        <f>IF(COUNTBLANK(List!N22)=0, List!N22, "")</f>
        <v/>
      </c>
      <c r="L24" s="12" t="str">
        <f>IF(COUNTBLANK(List!O22)=0, List!O22, "")</f>
        <v/>
      </c>
      <c r="M24" s="12" t="str">
        <f>IF(COUNTBLANK(List!P22)=0, List!P22, "")</f>
        <v/>
      </c>
      <c r="N24" s="12" t="str">
        <f>IF(COUNTBLANK(List!Q22)=0, List!Q22, "")</f>
        <v/>
      </c>
      <c r="O24" s="12" t="str">
        <f>IF(COUNTBLANK(List!R22)=0, List!R22, "")</f>
        <v/>
      </c>
      <c r="P24" s="12" t="str">
        <f>IF(COUNTBLANK(List!S22)=0, List!S22, "")</f>
        <v/>
      </c>
      <c r="Q24" s="10" t="str">
        <f>IF(COUNTBLANK(List!T22)=0, List!T22, "")</f>
        <v/>
      </c>
      <c r="R24" s="500" t="str">
        <f>IF(COUNTBLANK(List!U22)=0, List!U22, "")</f>
        <v/>
      </c>
      <c r="S24" s="501"/>
      <c r="T24" s="501"/>
      <c r="U24" s="501"/>
      <c r="V24" s="502"/>
    </row>
    <row r="25" spans="1:22" s="16" customFormat="1" ht="15" customHeight="1" x14ac:dyDescent="0.25">
      <c r="A25" s="25" t="str">
        <f>IF(COUNTBLANK(List!D23)=0, (List!C23*100)+List!D23, "")</f>
        <v/>
      </c>
      <c r="B25" s="54" t="str">
        <f>IF(COUNTBLANK(List!E23)=0, List!E23, "")</f>
        <v/>
      </c>
      <c r="C25" s="43" t="str">
        <f>IF(COUNTBLANK(List!F23)=0, List!F23, "")</f>
        <v/>
      </c>
      <c r="D25" s="25" t="str">
        <f>IF(COUNTBLANK(List!G23)=0, List!G23, "")</f>
        <v/>
      </c>
      <c r="E25" s="32" t="str">
        <f>IF(COUNTBLANK(List!H23)=0, List!H23, "")</f>
        <v/>
      </c>
      <c r="F25" s="32" t="str">
        <f>IF(COUNTBLANK(List!I23)=0, List!I23, "")</f>
        <v/>
      </c>
      <c r="G25" s="32" t="str">
        <f>IF(COUNTBLANK(List!J23)=0, List!J23, "")</f>
        <v/>
      </c>
      <c r="H25" s="32" t="str">
        <f>IF(COUNTBLANK(List!K23)=0, List!K23, "")</f>
        <v/>
      </c>
      <c r="I25" s="32" t="str">
        <f>IF(COUNTBLANK(List!L23)=0, List!L23, "")</f>
        <v/>
      </c>
      <c r="J25" s="35" t="str">
        <f>IF(COUNTBLANK(List!M23)=0, List!M23, "")</f>
        <v/>
      </c>
      <c r="K25" s="11" t="str">
        <f>IF(COUNTBLANK(List!N23)=0, List!N23, "")</f>
        <v/>
      </c>
      <c r="L25" s="12" t="str">
        <f>IF(COUNTBLANK(List!O23)=0, List!O23, "")</f>
        <v/>
      </c>
      <c r="M25" s="12" t="str">
        <f>IF(COUNTBLANK(List!P23)=0, List!P23, "")</f>
        <v/>
      </c>
      <c r="N25" s="12" t="str">
        <f>IF(COUNTBLANK(List!Q23)=0, List!Q23, "")</f>
        <v/>
      </c>
      <c r="O25" s="12" t="str">
        <f>IF(COUNTBLANK(List!R23)=0, List!R23, "")</f>
        <v/>
      </c>
      <c r="P25" s="12" t="str">
        <f>IF(COUNTBLANK(List!S23)=0, List!S23, "")</f>
        <v/>
      </c>
      <c r="Q25" s="10" t="str">
        <f>IF(COUNTBLANK(List!T23)=0, List!T23, "")</f>
        <v/>
      </c>
      <c r="R25" s="500" t="str">
        <f>IF(COUNTBLANK(List!U23)=0, List!U23, "")</f>
        <v/>
      </c>
      <c r="S25" s="501"/>
      <c r="T25" s="501"/>
      <c r="U25" s="501"/>
      <c r="V25" s="502"/>
    </row>
    <row r="26" spans="1:22" s="16" customFormat="1" ht="15" customHeight="1" x14ac:dyDescent="0.25">
      <c r="A26" s="25" t="str">
        <f>IF(COUNTBLANK(List!D24)=0, (List!C24*100)+List!D24, "")</f>
        <v/>
      </c>
      <c r="B26" s="54" t="str">
        <f>IF(COUNTBLANK(List!E24)=0, List!E24, "")</f>
        <v/>
      </c>
      <c r="C26" s="43" t="str">
        <f>IF(COUNTBLANK(List!F24)=0, List!F24, "")</f>
        <v/>
      </c>
      <c r="D26" s="25" t="str">
        <f>IF(COUNTBLANK(List!G24)=0, List!G24, "")</f>
        <v/>
      </c>
      <c r="E26" s="32" t="str">
        <f>IF(COUNTBLANK(List!H24)=0, List!H24, "")</f>
        <v/>
      </c>
      <c r="F26" s="32" t="str">
        <f>IF(COUNTBLANK(List!I24)=0, List!I24, "")</f>
        <v/>
      </c>
      <c r="G26" s="32" t="str">
        <f>IF(COUNTBLANK(List!J24)=0, List!J24, "")</f>
        <v/>
      </c>
      <c r="H26" s="32" t="str">
        <f>IF(COUNTBLANK(List!K24)=0, List!K24, "")</f>
        <v/>
      </c>
      <c r="I26" s="32" t="str">
        <f>IF(COUNTBLANK(List!L24)=0, List!L24, "")</f>
        <v/>
      </c>
      <c r="J26" s="35" t="str">
        <f>IF(COUNTBLANK(List!M24)=0, List!M24, "")</f>
        <v/>
      </c>
      <c r="K26" s="11" t="str">
        <f>IF(COUNTBLANK(List!N24)=0, List!N24, "")</f>
        <v/>
      </c>
      <c r="L26" s="12" t="str">
        <f>IF(COUNTBLANK(List!O24)=0, List!O24, "")</f>
        <v/>
      </c>
      <c r="M26" s="12" t="str">
        <f>IF(COUNTBLANK(List!P24)=0, List!P24, "")</f>
        <v/>
      </c>
      <c r="N26" s="12" t="str">
        <f>IF(COUNTBLANK(List!Q24)=0, List!Q24, "")</f>
        <v/>
      </c>
      <c r="O26" s="12" t="str">
        <f>IF(COUNTBLANK(List!R24)=0, List!R24, "")</f>
        <v/>
      </c>
      <c r="P26" s="12" t="str">
        <f>IF(COUNTBLANK(List!S24)=0, List!S24, "")</f>
        <v/>
      </c>
      <c r="Q26" s="10" t="str">
        <f>IF(COUNTBLANK(List!T24)=0, List!T24, "")</f>
        <v/>
      </c>
      <c r="R26" s="500" t="str">
        <f>IF(COUNTBLANK(List!U24)=0, List!U24, "")</f>
        <v/>
      </c>
      <c r="S26" s="501"/>
      <c r="T26" s="501"/>
      <c r="U26" s="501"/>
      <c r="V26" s="502"/>
    </row>
    <row r="27" spans="1:22" s="16" customFormat="1" ht="15" customHeight="1" x14ac:dyDescent="0.25">
      <c r="A27" s="25" t="str">
        <f>IF(COUNTBLANK(List!D25)=0, (List!C25*100)+List!D25, "")</f>
        <v/>
      </c>
      <c r="B27" s="54" t="str">
        <f>IF(COUNTBLANK(List!E25)=0, List!E25, "")</f>
        <v/>
      </c>
      <c r="C27" s="43" t="str">
        <f>IF(COUNTBLANK(List!F25)=0, List!F25, "")</f>
        <v/>
      </c>
      <c r="D27" s="25" t="str">
        <f>IF(COUNTBLANK(List!G25)=0, List!G25, "")</f>
        <v/>
      </c>
      <c r="E27" s="32" t="str">
        <f>IF(COUNTBLANK(List!H25)=0, List!H25, "")</f>
        <v/>
      </c>
      <c r="F27" s="32" t="str">
        <f>IF(COUNTBLANK(List!I25)=0, List!I25, "")</f>
        <v/>
      </c>
      <c r="G27" s="32" t="str">
        <f>IF(COUNTBLANK(List!J25)=0, List!J25, "")</f>
        <v/>
      </c>
      <c r="H27" s="32" t="str">
        <f>IF(COUNTBLANK(List!K25)=0, List!K25, "")</f>
        <v/>
      </c>
      <c r="I27" s="32" t="str">
        <f>IF(COUNTBLANK(List!L25)=0, List!L25, "")</f>
        <v/>
      </c>
      <c r="J27" s="35" t="str">
        <f>IF(COUNTBLANK(List!M25)=0, List!M25, "")</f>
        <v/>
      </c>
      <c r="K27" s="11" t="str">
        <f>IF(COUNTBLANK(List!N25)=0, List!N25, "")</f>
        <v/>
      </c>
      <c r="L27" s="12" t="str">
        <f>IF(COUNTBLANK(List!O25)=0, List!O25, "")</f>
        <v/>
      </c>
      <c r="M27" s="12" t="str">
        <f>IF(COUNTBLANK(List!P25)=0, List!P25, "")</f>
        <v/>
      </c>
      <c r="N27" s="12" t="str">
        <f>IF(COUNTBLANK(List!Q25)=0, List!Q25, "")</f>
        <v/>
      </c>
      <c r="O27" s="12" t="str">
        <f>IF(COUNTBLANK(List!R25)=0, List!R25, "")</f>
        <v/>
      </c>
      <c r="P27" s="12" t="str">
        <f>IF(COUNTBLANK(List!S25)=0, List!S25, "")</f>
        <v/>
      </c>
      <c r="Q27" s="10" t="str">
        <f>IF(COUNTBLANK(List!T25)=0, List!T25, "")</f>
        <v/>
      </c>
      <c r="R27" s="500" t="str">
        <f>IF(COUNTBLANK(List!U25)=0, List!U25, "")</f>
        <v/>
      </c>
      <c r="S27" s="501"/>
      <c r="T27" s="501"/>
      <c r="U27" s="501"/>
      <c r="V27" s="502"/>
    </row>
    <row r="28" spans="1:22" s="16" customFormat="1" ht="15" customHeight="1" x14ac:dyDescent="0.25">
      <c r="A28" s="25" t="str">
        <f>IF(COUNTBLANK(List!D26)=0, (List!C26*100)+List!D26, "")</f>
        <v/>
      </c>
      <c r="B28" s="54" t="str">
        <f>IF(COUNTBLANK(List!E26)=0, List!E26, "")</f>
        <v/>
      </c>
      <c r="C28" s="43" t="str">
        <f>IF(COUNTBLANK(List!F26)=0, List!F26, "")</f>
        <v/>
      </c>
      <c r="D28" s="25" t="str">
        <f>IF(COUNTBLANK(List!G26)=0, List!G26, "")</f>
        <v/>
      </c>
      <c r="E28" s="32" t="str">
        <f>IF(COUNTBLANK(List!H26)=0, List!H26, "")</f>
        <v/>
      </c>
      <c r="F28" s="32" t="str">
        <f>IF(COUNTBLANK(List!I26)=0, List!I26, "")</f>
        <v/>
      </c>
      <c r="G28" s="32" t="str">
        <f>IF(COUNTBLANK(List!J26)=0, List!J26, "")</f>
        <v/>
      </c>
      <c r="H28" s="32" t="str">
        <f>IF(COUNTBLANK(List!K26)=0, List!K26, "")</f>
        <v/>
      </c>
      <c r="I28" s="32" t="str">
        <f>IF(COUNTBLANK(List!L26)=0, List!L26, "")</f>
        <v/>
      </c>
      <c r="J28" s="35" t="str">
        <f>IF(COUNTBLANK(List!M26)=0, List!M26, "")</f>
        <v/>
      </c>
      <c r="K28" s="11" t="str">
        <f>IF(COUNTBLANK(List!N26)=0, List!N26, "")</f>
        <v/>
      </c>
      <c r="L28" s="12" t="str">
        <f>IF(COUNTBLANK(List!O26)=0, List!O26, "")</f>
        <v/>
      </c>
      <c r="M28" s="12" t="str">
        <f>IF(COUNTBLANK(List!P26)=0, List!P26, "")</f>
        <v/>
      </c>
      <c r="N28" s="12" t="str">
        <f>IF(COUNTBLANK(List!Q26)=0, List!Q26, "")</f>
        <v/>
      </c>
      <c r="O28" s="12" t="str">
        <f>IF(COUNTBLANK(List!R26)=0, List!R26, "")</f>
        <v/>
      </c>
      <c r="P28" s="12" t="str">
        <f>IF(COUNTBLANK(List!S26)=0, List!S26, "")</f>
        <v/>
      </c>
      <c r="Q28" s="10" t="str">
        <f>IF(COUNTBLANK(List!T26)=0, List!T26, "")</f>
        <v/>
      </c>
      <c r="R28" s="500" t="str">
        <f>IF(COUNTBLANK(List!U26)=0, List!U26, "")</f>
        <v/>
      </c>
      <c r="S28" s="501"/>
      <c r="T28" s="501"/>
      <c r="U28" s="501"/>
      <c r="V28" s="502"/>
    </row>
    <row r="29" spans="1:22" s="16" customFormat="1" ht="15" customHeight="1" x14ac:dyDescent="0.25">
      <c r="A29" s="25" t="str">
        <f>IF(COUNTBLANK(List!D27)=0, (List!C27*100)+List!D27, "")</f>
        <v/>
      </c>
      <c r="B29" s="54" t="str">
        <f>IF(COUNTBLANK(List!E27)=0, List!E27, "")</f>
        <v/>
      </c>
      <c r="C29" s="43" t="str">
        <f>IF(COUNTBLANK(List!F27)=0, List!F27, "")</f>
        <v/>
      </c>
      <c r="D29" s="25" t="str">
        <f>IF(COUNTBLANK(List!G27)=0, List!G27, "")</f>
        <v/>
      </c>
      <c r="E29" s="32" t="str">
        <f>IF(COUNTBLANK(List!H27)=0, List!H27, "")</f>
        <v/>
      </c>
      <c r="F29" s="32" t="str">
        <f>IF(COUNTBLANK(List!I27)=0, List!I27, "")</f>
        <v/>
      </c>
      <c r="G29" s="32" t="str">
        <f>IF(COUNTBLANK(List!J27)=0, List!J27, "")</f>
        <v/>
      </c>
      <c r="H29" s="32" t="str">
        <f>IF(COUNTBLANK(List!K27)=0, List!K27, "")</f>
        <v/>
      </c>
      <c r="I29" s="32" t="str">
        <f>IF(COUNTBLANK(List!L27)=0, List!L27, "")</f>
        <v/>
      </c>
      <c r="J29" s="35" t="str">
        <f>IF(COUNTBLANK(List!M27)=0, List!M27, "")</f>
        <v/>
      </c>
      <c r="K29" s="11" t="str">
        <f>IF(COUNTBLANK(List!N27)=0, List!N27, "")</f>
        <v/>
      </c>
      <c r="L29" s="12" t="str">
        <f>IF(COUNTBLANK(List!O27)=0, List!O27, "")</f>
        <v/>
      </c>
      <c r="M29" s="12" t="str">
        <f>IF(COUNTBLANK(List!P27)=0, List!P27, "")</f>
        <v/>
      </c>
      <c r="N29" s="12" t="str">
        <f>IF(COUNTBLANK(List!Q27)=0, List!Q27, "")</f>
        <v/>
      </c>
      <c r="O29" s="12" t="str">
        <f>IF(COUNTBLANK(List!R27)=0, List!R27, "")</f>
        <v/>
      </c>
      <c r="P29" s="12" t="str">
        <f>IF(COUNTBLANK(List!S27)=0, List!S27, "")</f>
        <v/>
      </c>
      <c r="Q29" s="10" t="str">
        <f>IF(COUNTBLANK(List!T27)=0, List!T27, "")</f>
        <v/>
      </c>
      <c r="R29" s="500" t="str">
        <f>IF(COUNTBLANK(List!U27)=0, List!U27, "")</f>
        <v/>
      </c>
      <c r="S29" s="501"/>
      <c r="T29" s="501"/>
      <c r="U29" s="501"/>
      <c r="V29" s="502"/>
    </row>
    <row r="30" spans="1:22" s="16" customFormat="1" ht="15" customHeight="1" x14ac:dyDescent="0.25">
      <c r="A30" s="25" t="str">
        <f>IF(COUNTBLANK(List!D28)=0, (List!C28*100)+List!D28, "")</f>
        <v/>
      </c>
      <c r="B30" s="54" t="str">
        <f>IF(COUNTBLANK(List!E28)=0, List!E28, "")</f>
        <v/>
      </c>
      <c r="C30" s="43" t="str">
        <f>IF(COUNTBLANK(List!F28)=0, List!F28, "")</f>
        <v/>
      </c>
      <c r="D30" s="25" t="str">
        <f>IF(COUNTBLANK(List!G28)=0, List!G28, "")</f>
        <v/>
      </c>
      <c r="E30" s="32" t="str">
        <f>IF(COUNTBLANK(List!H28)=0, List!H28, "")</f>
        <v/>
      </c>
      <c r="F30" s="32" t="str">
        <f>IF(COUNTBLANK(List!I28)=0, List!I28, "")</f>
        <v/>
      </c>
      <c r="G30" s="32" t="str">
        <f>IF(COUNTBLANK(List!J28)=0, List!J28, "")</f>
        <v/>
      </c>
      <c r="H30" s="32" t="str">
        <f>IF(COUNTBLANK(List!K28)=0, List!K28, "")</f>
        <v/>
      </c>
      <c r="I30" s="32" t="str">
        <f>IF(COUNTBLANK(List!L28)=0, List!L28, "")</f>
        <v/>
      </c>
      <c r="J30" s="35" t="str">
        <f>IF(COUNTBLANK(List!M28)=0, List!M28, "")</f>
        <v/>
      </c>
      <c r="K30" s="11" t="str">
        <f>IF(COUNTBLANK(List!N28)=0, List!N28, "")</f>
        <v/>
      </c>
      <c r="L30" s="12" t="str">
        <f>IF(COUNTBLANK(List!O28)=0, List!O28, "")</f>
        <v/>
      </c>
      <c r="M30" s="12" t="str">
        <f>IF(COUNTBLANK(List!P28)=0, List!P28, "")</f>
        <v/>
      </c>
      <c r="N30" s="12" t="str">
        <f>IF(COUNTBLANK(List!Q28)=0, List!Q28, "")</f>
        <v/>
      </c>
      <c r="O30" s="12" t="str">
        <f>IF(COUNTBLANK(List!R28)=0, List!R28, "")</f>
        <v/>
      </c>
      <c r="P30" s="12" t="str">
        <f>IF(COUNTBLANK(List!S28)=0, List!S28, "")</f>
        <v/>
      </c>
      <c r="Q30" s="10" t="str">
        <f>IF(COUNTBLANK(List!T28)=0, List!T28, "")</f>
        <v/>
      </c>
      <c r="R30" s="500" t="str">
        <f>IF(COUNTBLANK(List!U28)=0, List!U28, "")</f>
        <v/>
      </c>
      <c r="S30" s="501"/>
      <c r="T30" s="501"/>
      <c r="U30" s="501"/>
      <c r="V30" s="502"/>
    </row>
    <row r="31" spans="1:22" s="16" customFormat="1" ht="15" customHeight="1" x14ac:dyDescent="0.25">
      <c r="A31" s="25" t="str">
        <f>IF(COUNTBLANK(List!D29)=0, (List!C29*100)+List!D29, "")</f>
        <v/>
      </c>
      <c r="B31" s="54" t="str">
        <f>IF(COUNTBLANK(List!E29)=0, List!E29, "")</f>
        <v/>
      </c>
      <c r="C31" s="43" t="str">
        <f>IF(COUNTBLANK(List!F29)=0, List!F29, "")</f>
        <v/>
      </c>
      <c r="D31" s="25" t="str">
        <f>IF(COUNTBLANK(List!G29)=0, List!G29, "")</f>
        <v/>
      </c>
      <c r="E31" s="32" t="str">
        <f>IF(COUNTBLANK(List!H29)=0, List!H29, "")</f>
        <v/>
      </c>
      <c r="F31" s="32" t="str">
        <f>IF(COUNTBLANK(List!I29)=0, List!I29, "")</f>
        <v/>
      </c>
      <c r="G31" s="32" t="str">
        <f>IF(COUNTBLANK(List!J29)=0, List!J29, "")</f>
        <v/>
      </c>
      <c r="H31" s="32" t="str">
        <f>IF(COUNTBLANK(List!K29)=0, List!K29, "")</f>
        <v/>
      </c>
      <c r="I31" s="32" t="str">
        <f>IF(COUNTBLANK(List!L29)=0, List!L29, "")</f>
        <v/>
      </c>
      <c r="J31" s="35" t="str">
        <f>IF(COUNTBLANK(List!M29)=0, List!M29, "")</f>
        <v/>
      </c>
      <c r="K31" s="11" t="str">
        <f>IF(COUNTBLANK(List!N29)=0, List!N29, "")</f>
        <v/>
      </c>
      <c r="L31" s="12" t="str">
        <f>IF(COUNTBLANK(List!O29)=0, List!O29, "")</f>
        <v/>
      </c>
      <c r="M31" s="12" t="str">
        <f>IF(COUNTBLANK(List!P29)=0, List!P29, "")</f>
        <v/>
      </c>
      <c r="N31" s="12" t="str">
        <f>IF(COUNTBLANK(List!Q29)=0, List!Q29, "")</f>
        <v/>
      </c>
      <c r="O31" s="12" t="str">
        <f>IF(COUNTBLANK(List!R29)=0, List!R29, "")</f>
        <v/>
      </c>
      <c r="P31" s="12" t="str">
        <f>IF(COUNTBLANK(List!S29)=0, List!S29, "")</f>
        <v/>
      </c>
      <c r="Q31" s="10" t="str">
        <f>IF(COUNTBLANK(List!T29)=0, List!T29, "")</f>
        <v/>
      </c>
      <c r="R31" s="500" t="str">
        <f>IF(COUNTBLANK(List!U29)=0, List!U29, "")</f>
        <v/>
      </c>
      <c r="S31" s="501"/>
      <c r="T31" s="501"/>
      <c r="U31" s="501"/>
      <c r="V31" s="502"/>
    </row>
    <row r="32" spans="1:22" s="16" customFormat="1" ht="15" customHeight="1" x14ac:dyDescent="0.25">
      <c r="A32" s="25" t="str">
        <f>IF(COUNTBLANK(List!D30)=0, (List!C30*100)+List!D30, "")</f>
        <v/>
      </c>
      <c r="B32" s="54" t="str">
        <f>IF(COUNTBLANK(List!E30)=0, List!E30, "")</f>
        <v/>
      </c>
      <c r="C32" s="43" t="str">
        <f>IF(COUNTBLANK(List!F30)=0, List!F30, "")</f>
        <v/>
      </c>
      <c r="D32" s="25" t="str">
        <f>IF(COUNTBLANK(List!G30)=0, List!G30, "")</f>
        <v/>
      </c>
      <c r="E32" s="32" t="str">
        <f>IF(COUNTBLANK(List!H30)=0, List!H30, "")</f>
        <v/>
      </c>
      <c r="F32" s="32" t="str">
        <f>IF(COUNTBLANK(List!I30)=0, List!I30, "")</f>
        <v/>
      </c>
      <c r="G32" s="32" t="str">
        <f>IF(COUNTBLANK(List!J30)=0, List!J30, "")</f>
        <v/>
      </c>
      <c r="H32" s="32" t="str">
        <f>IF(COUNTBLANK(List!K30)=0, List!K30, "")</f>
        <v/>
      </c>
      <c r="I32" s="32" t="str">
        <f>IF(COUNTBLANK(List!L30)=0, List!L30, "")</f>
        <v/>
      </c>
      <c r="J32" s="35" t="str">
        <f>IF(COUNTBLANK(List!M30)=0, List!M30, "")</f>
        <v/>
      </c>
      <c r="K32" s="11" t="str">
        <f>IF(COUNTBLANK(List!N30)=0, List!N30, "")</f>
        <v/>
      </c>
      <c r="L32" s="12" t="str">
        <f>IF(COUNTBLANK(List!O30)=0, List!O30, "")</f>
        <v/>
      </c>
      <c r="M32" s="12" t="str">
        <f>IF(COUNTBLANK(List!P30)=0, List!P30, "")</f>
        <v/>
      </c>
      <c r="N32" s="12" t="str">
        <f>IF(COUNTBLANK(List!Q30)=0, List!Q30, "")</f>
        <v/>
      </c>
      <c r="O32" s="12" t="str">
        <f>IF(COUNTBLANK(List!R30)=0, List!R30, "")</f>
        <v/>
      </c>
      <c r="P32" s="12" t="str">
        <f>IF(COUNTBLANK(List!S30)=0, List!S30, "")</f>
        <v/>
      </c>
      <c r="Q32" s="10" t="str">
        <f>IF(COUNTBLANK(List!T30)=0, List!T30, "")</f>
        <v/>
      </c>
      <c r="R32" s="500" t="str">
        <f>IF(COUNTBLANK(List!U30)=0, List!U30, "")</f>
        <v/>
      </c>
      <c r="S32" s="501"/>
      <c r="T32" s="501"/>
      <c r="U32" s="501"/>
      <c r="V32" s="502"/>
    </row>
    <row r="33" spans="1:22" s="16" customFormat="1" ht="15" customHeight="1" x14ac:dyDescent="0.25">
      <c r="A33" s="25" t="str">
        <f>IF(COUNTBLANK(List!D31)=0, (List!C31*100)+List!D31, "")</f>
        <v/>
      </c>
      <c r="B33" s="54" t="str">
        <f>IF(COUNTBLANK(List!E31)=0, List!E31, "")</f>
        <v/>
      </c>
      <c r="C33" s="43" t="str">
        <f>IF(COUNTBLANK(List!F31)=0, List!F31, "")</f>
        <v/>
      </c>
      <c r="D33" s="25" t="str">
        <f>IF(COUNTBLANK(List!G31)=0, List!G31, "")</f>
        <v/>
      </c>
      <c r="E33" s="32" t="str">
        <f>IF(COUNTBLANK(List!H31)=0, List!H31, "")</f>
        <v/>
      </c>
      <c r="F33" s="32" t="str">
        <f>IF(COUNTBLANK(List!I31)=0, List!I31, "")</f>
        <v/>
      </c>
      <c r="G33" s="32" t="str">
        <f>IF(COUNTBLANK(List!J31)=0, List!J31, "")</f>
        <v/>
      </c>
      <c r="H33" s="32" t="str">
        <f>IF(COUNTBLANK(List!K31)=0, List!K31, "")</f>
        <v/>
      </c>
      <c r="I33" s="32" t="str">
        <f>IF(COUNTBLANK(List!L31)=0, List!L31, "")</f>
        <v/>
      </c>
      <c r="J33" s="35" t="str">
        <f>IF(COUNTBLANK(List!M31)=0, List!M31, "")</f>
        <v/>
      </c>
      <c r="K33" s="11" t="str">
        <f>IF(COUNTBLANK(List!N31)=0, List!N31, "")</f>
        <v/>
      </c>
      <c r="L33" s="12" t="str">
        <f>IF(COUNTBLANK(List!O31)=0, List!O31, "")</f>
        <v/>
      </c>
      <c r="M33" s="12" t="str">
        <f>IF(COUNTBLANK(List!P31)=0, List!P31, "")</f>
        <v/>
      </c>
      <c r="N33" s="12" t="str">
        <f>IF(COUNTBLANK(List!Q31)=0, List!Q31, "")</f>
        <v/>
      </c>
      <c r="O33" s="12" t="str">
        <f>IF(COUNTBLANK(List!R31)=0, List!R31, "")</f>
        <v/>
      </c>
      <c r="P33" s="12" t="str">
        <f>IF(COUNTBLANK(List!S31)=0, List!S31, "")</f>
        <v/>
      </c>
      <c r="Q33" s="10" t="str">
        <f>IF(COUNTBLANK(List!T31)=0, List!T31, "")</f>
        <v/>
      </c>
      <c r="R33" s="500" t="str">
        <f>IF(COUNTBLANK(List!U31)=0, List!U31, "")</f>
        <v/>
      </c>
      <c r="S33" s="501"/>
      <c r="T33" s="501"/>
      <c r="U33" s="501"/>
      <c r="V33" s="502"/>
    </row>
    <row r="34" spans="1:22" s="16" customFormat="1" ht="15" customHeight="1" thickBot="1" x14ac:dyDescent="0.3">
      <c r="A34" s="27" t="str">
        <f>IF(COUNTBLANK(List!D32)=0, (List!C32*100)+List!D32, "")</f>
        <v/>
      </c>
      <c r="B34" s="61" t="str">
        <f>IF(COUNTBLANK(List!E32)=0, List!E32, "")</f>
        <v/>
      </c>
      <c r="C34" s="44" t="str">
        <f>IF(COUNTBLANK(List!F32)=0, List!F32, "")</f>
        <v/>
      </c>
      <c r="D34" s="27" t="str">
        <f>IF(COUNTBLANK(List!G32)=0, List!G32, "")</f>
        <v/>
      </c>
      <c r="E34" s="36" t="str">
        <f>IF(COUNTBLANK(List!H32)=0, List!H32, "")</f>
        <v/>
      </c>
      <c r="F34" s="36" t="str">
        <f>IF(COUNTBLANK(List!I32)=0, List!I32, "")</f>
        <v/>
      </c>
      <c r="G34" s="36" t="str">
        <f>IF(COUNTBLANK(List!J32)=0, List!J32, "")</f>
        <v/>
      </c>
      <c r="H34" s="36" t="str">
        <f>IF(COUNTBLANK(List!K32)=0, List!K32, "")</f>
        <v/>
      </c>
      <c r="I34" s="36" t="str">
        <f>IF(COUNTBLANK(List!L32)=0, List!L32, "")</f>
        <v/>
      </c>
      <c r="J34" s="37" t="str">
        <f>IF(COUNTBLANK(List!M32)=0, List!M32, "")</f>
        <v/>
      </c>
      <c r="K34" s="39" t="str">
        <f>IF(COUNTBLANK(List!N32)=0, List!N32, "")</f>
        <v/>
      </c>
      <c r="L34" s="40" t="str">
        <f>IF(COUNTBLANK(List!O32)=0, List!O32, "")</f>
        <v/>
      </c>
      <c r="M34" s="40" t="str">
        <f>IF(COUNTBLANK(List!P32)=0, List!P32, "")</f>
        <v/>
      </c>
      <c r="N34" s="40" t="str">
        <f>IF(COUNTBLANK(List!Q32)=0, List!Q32, "")</f>
        <v/>
      </c>
      <c r="O34" s="40" t="str">
        <f>IF(COUNTBLANK(List!R32)=0, List!R32, "")</f>
        <v/>
      </c>
      <c r="P34" s="40" t="str">
        <f>IF(COUNTBLANK(List!S32)=0, List!S32, "")</f>
        <v/>
      </c>
      <c r="Q34" s="41" t="str">
        <f>IF(COUNTBLANK(List!T32)=0, List!T32, "")</f>
        <v/>
      </c>
      <c r="R34" s="503" t="str">
        <f>IF(COUNTBLANK(List!U32)=0, List!U32, "")</f>
        <v/>
      </c>
      <c r="S34" s="504"/>
      <c r="T34" s="504"/>
      <c r="U34" s="504"/>
      <c r="V34" s="505"/>
    </row>
    <row r="35" spans="1:22" s="16" customFormat="1" ht="15" customHeight="1" thickBot="1" x14ac:dyDescent="0.3">
      <c r="A35" s="436" t="s">
        <v>11</v>
      </c>
      <c r="B35" s="437"/>
      <c r="C35" s="438"/>
      <c r="D35" s="19">
        <f>25-COUNTBLANK(D10:D34)</f>
        <v>0</v>
      </c>
      <c r="E35" s="434">
        <f>25-(COUNTBLANK(E10:F34)/2)</f>
        <v>0</v>
      </c>
      <c r="F35" s="435"/>
      <c r="G35" s="20">
        <f>25-COUNTBLANK(G10:G34)</f>
        <v>0</v>
      </c>
      <c r="H35" s="20">
        <f t="shared" ref="H35:Q35" si="0">25-COUNTBLANK(H10:H34)</f>
        <v>0</v>
      </c>
      <c r="I35" s="20">
        <f t="shared" si="0"/>
        <v>0</v>
      </c>
      <c r="J35" s="21">
        <f t="shared" si="0"/>
        <v>0</v>
      </c>
      <c r="K35" s="8">
        <f t="shared" si="0"/>
        <v>0</v>
      </c>
      <c r="L35" s="22">
        <f t="shared" si="0"/>
        <v>0</v>
      </c>
      <c r="M35" s="22">
        <f t="shared" si="0"/>
        <v>0</v>
      </c>
      <c r="N35" s="22">
        <f t="shared" si="0"/>
        <v>0</v>
      </c>
      <c r="O35" s="22">
        <f t="shared" si="0"/>
        <v>0</v>
      </c>
      <c r="P35" s="22">
        <f t="shared" si="0"/>
        <v>0</v>
      </c>
      <c r="Q35" s="9">
        <f t="shared" si="0"/>
        <v>0</v>
      </c>
      <c r="R35" s="51"/>
      <c r="S35" s="51"/>
      <c r="T35" s="51"/>
      <c r="U35" s="51"/>
      <c r="V35" s="51"/>
    </row>
    <row r="36" spans="1:22" s="16" customFormat="1" ht="15" customHeight="1" thickBot="1" x14ac:dyDescent="0.3">
      <c r="A36" s="51"/>
      <c r="B36" s="51"/>
      <c r="C36" s="51"/>
      <c r="D36" s="51"/>
      <c r="E36" s="51"/>
      <c r="F36" s="51"/>
      <c r="G36" s="51"/>
      <c r="H36" s="51"/>
      <c r="I36" s="51"/>
      <c r="J36" s="51"/>
      <c r="K36" s="51"/>
      <c r="L36" s="51"/>
      <c r="M36" s="51"/>
      <c r="N36" s="51"/>
      <c r="O36" s="51"/>
      <c r="P36" s="51"/>
      <c r="Q36" s="51"/>
      <c r="R36" s="6"/>
      <c r="S36" s="6"/>
      <c r="T36" s="6"/>
      <c r="U36" s="6"/>
      <c r="V36" s="6"/>
    </row>
    <row r="37" spans="1:22" s="16" customFormat="1" ht="15" customHeight="1" thickBot="1" x14ac:dyDescent="0.3">
      <c r="A37" s="436" t="s">
        <v>86</v>
      </c>
      <c r="B37" s="437"/>
      <c r="C37" s="438"/>
      <c r="D37" s="6"/>
      <c r="E37" s="300" t="s">
        <v>45</v>
      </c>
      <c r="F37" s="301"/>
      <c r="G37" s="301"/>
      <c r="H37" s="301"/>
      <c r="I37" s="301"/>
      <c r="J37" s="301"/>
      <c r="K37" s="301"/>
      <c r="L37" s="301"/>
      <c r="M37" s="301"/>
      <c r="N37" s="301"/>
      <c r="O37" s="301"/>
      <c r="P37" s="301"/>
      <c r="Q37" s="301"/>
      <c r="R37" s="301"/>
      <c r="S37" s="301"/>
      <c r="T37" s="301"/>
      <c r="U37" s="301"/>
      <c r="V37" s="302"/>
    </row>
    <row r="38" spans="1:22" s="16" customFormat="1" ht="15" customHeight="1" thickBot="1" x14ac:dyDescent="0.3">
      <c r="A38" s="76" t="s">
        <v>87</v>
      </c>
      <c r="B38" s="159" t="s">
        <v>40</v>
      </c>
      <c r="C38" s="158" t="s">
        <v>85</v>
      </c>
      <c r="D38" s="6"/>
      <c r="E38" s="360" t="s">
        <v>40</v>
      </c>
      <c r="F38" s="361"/>
      <c r="G38" s="361"/>
      <c r="H38" s="361"/>
      <c r="I38" s="361"/>
      <c r="J38" s="362"/>
      <c r="K38" s="215" t="s">
        <v>41</v>
      </c>
      <c r="L38" s="216" t="s">
        <v>102</v>
      </c>
      <c r="M38" s="217" t="s">
        <v>92</v>
      </c>
      <c r="N38" s="300" t="s">
        <v>44</v>
      </c>
      <c r="O38" s="301"/>
      <c r="P38" s="301"/>
      <c r="Q38" s="301"/>
      <c r="R38" s="301"/>
      <c r="S38" s="301"/>
      <c r="T38" s="301"/>
      <c r="U38" s="301"/>
      <c r="V38" s="302"/>
    </row>
    <row r="39" spans="1:22" s="16" customFormat="1" ht="15" customHeight="1" x14ac:dyDescent="0.25">
      <c r="A39" s="161" t="str">
        <f>IF(COUNTBLANK(List!D33)=0, (List!C33*100)+List!D33, "")</f>
        <v/>
      </c>
      <c r="B39" s="160" t="str">
        <f>IF(COUNTBLANK(List!E33)=0, List!E33, "")</f>
        <v/>
      </c>
      <c r="C39" s="162" t="str">
        <f>IF(COUNTBLANK(List!F33)=0, List!F33, "")</f>
        <v/>
      </c>
      <c r="D39" s="6"/>
      <c r="E39" s="214">
        <v>1</v>
      </c>
      <c r="F39" s="336" t="str">
        <f>IF(COUNTBLANK('Entry Form'!B71)=0, 'Entry Form'!B71, "")</f>
        <v/>
      </c>
      <c r="G39" s="333"/>
      <c r="H39" s="333"/>
      <c r="I39" s="333"/>
      <c r="J39" s="334"/>
      <c r="K39" s="179" t="str">
        <f>IF(COUNTBLANK('Entry Form'!G71)=0, 'Entry Form'!G71, "")</f>
        <v/>
      </c>
      <c r="L39" s="180" t="str">
        <f>IF(COUNTBLANK('Entry Form'!H71)=0, 'Entry Form'!H71, "")</f>
        <v/>
      </c>
      <c r="M39" s="178" t="str">
        <f>IF(COUNTBLANK('Entry Form'!I71)=0, 'Entry Form'!I71, "")</f>
        <v/>
      </c>
      <c r="N39" s="506" t="str">
        <f>IF(COUNTBLANK('Entry Form'!J71)=0, 'Entry Form'!J71, "")</f>
        <v/>
      </c>
      <c r="O39" s="507"/>
      <c r="P39" s="507"/>
      <c r="Q39" s="507"/>
      <c r="R39" s="507"/>
      <c r="S39" s="507"/>
      <c r="T39" s="507"/>
      <c r="U39" s="507"/>
      <c r="V39" s="508"/>
    </row>
    <row r="40" spans="1:22" s="16" customFormat="1" ht="15" customHeight="1" x14ac:dyDescent="0.25">
      <c r="A40" s="161" t="str">
        <f>IF(COUNTBLANK(List!D34)=0, (List!C34*100)+List!D34, "")</f>
        <v/>
      </c>
      <c r="B40" s="160" t="str">
        <f>IF(COUNTBLANK(List!E34)=0, List!E34, "")</f>
        <v/>
      </c>
      <c r="C40" s="162" t="str">
        <f>IF(COUNTBLANK(List!F34)=0, List!F34, "")</f>
        <v/>
      </c>
      <c r="D40" s="6"/>
      <c r="E40" s="206">
        <v>2</v>
      </c>
      <c r="F40" s="294" t="str">
        <f>IF(COUNTBLANK('Entry Form'!B72)=0, 'Entry Form'!B72, "")</f>
        <v/>
      </c>
      <c r="G40" s="295"/>
      <c r="H40" s="295"/>
      <c r="I40" s="295"/>
      <c r="J40" s="296"/>
      <c r="K40" s="186" t="str">
        <f>IF(COUNTBLANK('Entry Form'!G72)=0, 'Entry Form'!G72, "")</f>
        <v/>
      </c>
      <c r="L40" s="187" t="str">
        <f>IF(COUNTBLANK('Entry Form'!H72)=0, 'Entry Form'!H72, "")</f>
        <v/>
      </c>
      <c r="M40" s="185" t="str">
        <f>IF(COUNTBLANK('Entry Form'!I72)=0, 'Entry Form'!I72, "")</f>
        <v/>
      </c>
      <c r="N40" s="509" t="str">
        <f>IF(COUNTBLANK('Entry Form'!J72)=0, 'Entry Form'!J72, "")</f>
        <v/>
      </c>
      <c r="O40" s="510"/>
      <c r="P40" s="510"/>
      <c r="Q40" s="510"/>
      <c r="R40" s="510"/>
      <c r="S40" s="510"/>
      <c r="T40" s="510"/>
      <c r="U40" s="510"/>
      <c r="V40" s="511"/>
    </row>
    <row r="41" spans="1:22" s="16" customFormat="1" ht="15" customHeight="1" x14ac:dyDescent="0.25">
      <c r="A41" s="161" t="str">
        <f>IF(COUNTBLANK(List!D35)=0, (List!C35*100)+List!D35, "")</f>
        <v/>
      </c>
      <c r="B41" s="160" t="str">
        <f>IF(COUNTBLANK(List!E35)=0, List!E35, "")</f>
        <v/>
      </c>
      <c r="C41" s="162" t="str">
        <f>IF(COUNTBLANK(List!F35)=0, List!F35, "")</f>
        <v/>
      </c>
      <c r="D41" s="6"/>
      <c r="E41" s="206">
        <v>3</v>
      </c>
      <c r="F41" s="294" t="str">
        <f>IF(COUNTBLANK('Entry Form'!B73)=0, 'Entry Form'!B73, "")</f>
        <v/>
      </c>
      <c r="G41" s="295"/>
      <c r="H41" s="295"/>
      <c r="I41" s="295"/>
      <c r="J41" s="296"/>
      <c r="K41" s="186" t="str">
        <f>IF(COUNTBLANK('Entry Form'!G73)=0, 'Entry Form'!G73, "")</f>
        <v/>
      </c>
      <c r="L41" s="187" t="str">
        <f>IF(COUNTBLANK('Entry Form'!H73)=0, 'Entry Form'!H73, "")</f>
        <v/>
      </c>
      <c r="M41" s="185" t="str">
        <f>IF(COUNTBLANK('Entry Form'!I73)=0, 'Entry Form'!I73, "")</f>
        <v/>
      </c>
      <c r="N41" s="509" t="str">
        <f>IF(COUNTBLANK('Entry Form'!J73)=0, 'Entry Form'!J73, "")</f>
        <v/>
      </c>
      <c r="O41" s="510"/>
      <c r="P41" s="510"/>
      <c r="Q41" s="510"/>
      <c r="R41" s="510"/>
      <c r="S41" s="510"/>
      <c r="T41" s="510"/>
      <c r="U41" s="510"/>
      <c r="V41" s="511"/>
    </row>
    <row r="42" spans="1:22" s="16" customFormat="1" ht="15" customHeight="1" x14ac:dyDescent="0.25">
      <c r="A42" s="161" t="str">
        <f>IF(COUNTBLANK(List!D36)=0, (List!C36*100)+List!D36, "")</f>
        <v/>
      </c>
      <c r="B42" s="160" t="str">
        <f>IF(COUNTBLANK(List!E36)=0, List!E36, "")</f>
        <v/>
      </c>
      <c r="C42" s="162" t="str">
        <f>IF(COUNTBLANK(List!F36)=0, List!F36, "")</f>
        <v/>
      </c>
      <c r="D42" s="6"/>
      <c r="E42" s="206">
        <v>4</v>
      </c>
      <c r="F42" s="294" t="str">
        <f>IF(COUNTBLANK('Entry Form'!B74)=0, 'Entry Form'!B74, "")</f>
        <v/>
      </c>
      <c r="G42" s="295"/>
      <c r="H42" s="295"/>
      <c r="I42" s="295"/>
      <c r="J42" s="296"/>
      <c r="K42" s="186" t="str">
        <f>IF(COUNTBLANK('Entry Form'!G74)=0, 'Entry Form'!G74, "")</f>
        <v/>
      </c>
      <c r="L42" s="187" t="str">
        <f>IF(COUNTBLANK('Entry Form'!H74)=0, 'Entry Form'!H74, "")</f>
        <v/>
      </c>
      <c r="M42" s="185" t="str">
        <f>IF(COUNTBLANK('Entry Form'!I74)=0, 'Entry Form'!I74, "")</f>
        <v/>
      </c>
      <c r="N42" s="509" t="str">
        <f>IF(COUNTBLANK('Entry Form'!J74)=0, 'Entry Form'!J74, "")</f>
        <v/>
      </c>
      <c r="O42" s="510"/>
      <c r="P42" s="510"/>
      <c r="Q42" s="510"/>
      <c r="R42" s="510"/>
      <c r="S42" s="510"/>
      <c r="T42" s="510"/>
      <c r="U42" s="510"/>
      <c r="V42" s="511"/>
    </row>
    <row r="43" spans="1:22" s="16" customFormat="1" ht="15" customHeight="1" x14ac:dyDescent="0.25">
      <c r="A43" s="161" t="str">
        <f>IF(COUNTBLANK(List!D37)=0, (List!C37*100)+List!D37, "")</f>
        <v/>
      </c>
      <c r="B43" s="160" t="str">
        <f>IF(COUNTBLANK(List!E37)=0, List!E37, "")</f>
        <v/>
      </c>
      <c r="C43" s="162" t="str">
        <f>IF(COUNTBLANK(List!F37)=0, List!F37, "")</f>
        <v/>
      </c>
      <c r="D43" s="6"/>
      <c r="E43" s="206">
        <v>5</v>
      </c>
      <c r="F43" s="294" t="str">
        <f>IF(COUNTBLANK('Entry Form'!B75)=0, 'Entry Form'!B75, "")</f>
        <v/>
      </c>
      <c r="G43" s="295"/>
      <c r="H43" s="295"/>
      <c r="I43" s="295"/>
      <c r="J43" s="296"/>
      <c r="K43" s="186" t="str">
        <f>IF(COUNTBLANK('Entry Form'!G75)=0, 'Entry Form'!G75, "")</f>
        <v/>
      </c>
      <c r="L43" s="187" t="str">
        <f>IF(COUNTBLANK('Entry Form'!H75)=0, 'Entry Form'!H75, "")</f>
        <v/>
      </c>
      <c r="M43" s="185" t="str">
        <f>IF(COUNTBLANK('Entry Form'!I75)=0, 'Entry Form'!I75, "")</f>
        <v/>
      </c>
      <c r="N43" s="509" t="str">
        <f>IF(COUNTBLANK('Entry Form'!J75)=0, 'Entry Form'!J75, "")</f>
        <v/>
      </c>
      <c r="O43" s="510"/>
      <c r="P43" s="510"/>
      <c r="Q43" s="510"/>
      <c r="R43" s="510"/>
      <c r="S43" s="510"/>
      <c r="T43" s="510"/>
      <c r="U43" s="510"/>
      <c r="V43" s="511"/>
    </row>
    <row r="44" spans="1:22" s="16" customFormat="1" ht="15" customHeight="1" x14ac:dyDescent="0.25">
      <c r="A44" s="161" t="str">
        <f>IF(COUNTBLANK(List!D38)=0, (List!C38*100)+List!D38, "")</f>
        <v/>
      </c>
      <c r="B44" s="160" t="str">
        <f>IF(COUNTBLANK(List!E38)=0, List!E38, "")</f>
        <v/>
      </c>
      <c r="C44" s="162" t="str">
        <f>IF(COUNTBLANK(List!F38)=0, List!F38, "")</f>
        <v/>
      </c>
      <c r="D44" s="6"/>
      <c r="E44" s="206">
        <v>6</v>
      </c>
      <c r="F44" s="294" t="str">
        <f>IF(COUNTBLANK('Entry Form'!B76)=0, 'Entry Form'!B76, "")</f>
        <v/>
      </c>
      <c r="G44" s="295"/>
      <c r="H44" s="295"/>
      <c r="I44" s="295"/>
      <c r="J44" s="296"/>
      <c r="K44" s="186" t="str">
        <f>IF(COUNTBLANK('Entry Form'!G76)=0, 'Entry Form'!G76, "")</f>
        <v/>
      </c>
      <c r="L44" s="187" t="str">
        <f>IF(COUNTBLANK('Entry Form'!H76)=0, 'Entry Form'!H76, "")</f>
        <v/>
      </c>
      <c r="M44" s="185" t="str">
        <f>IF(COUNTBLANK('Entry Form'!I76)=0, 'Entry Form'!I76, "")</f>
        <v/>
      </c>
      <c r="N44" s="509" t="str">
        <f>IF(COUNTBLANK('Entry Form'!J76)=0, 'Entry Form'!J76, "")</f>
        <v/>
      </c>
      <c r="O44" s="510"/>
      <c r="P44" s="510"/>
      <c r="Q44" s="510"/>
      <c r="R44" s="510"/>
      <c r="S44" s="510"/>
      <c r="T44" s="510"/>
      <c r="U44" s="510"/>
      <c r="V44" s="511"/>
    </row>
    <row r="45" spans="1:22" s="16" customFormat="1" ht="15" customHeight="1" x14ac:dyDescent="0.25">
      <c r="A45" s="161" t="str">
        <f>IF(COUNTBLANK(List!D39)=0, (List!C39*100)+List!D39, "")</f>
        <v/>
      </c>
      <c r="B45" s="160" t="str">
        <f>IF(COUNTBLANK(List!E39)=0, List!E39, "")</f>
        <v/>
      </c>
      <c r="C45" s="162" t="str">
        <f>IF(COUNTBLANK(List!F39)=0, List!F39, "")</f>
        <v/>
      </c>
      <c r="D45" s="6"/>
      <c r="E45" s="206">
        <v>7</v>
      </c>
      <c r="F45" s="294" t="str">
        <f>IF(COUNTBLANK('Entry Form'!B77)=0, 'Entry Form'!B77, "")</f>
        <v/>
      </c>
      <c r="G45" s="295"/>
      <c r="H45" s="295"/>
      <c r="I45" s="295"/>
      <c r="J45" s="296"/>
      <c r="K45" s="186" t="str">
        <f>IF(COUNTBLANK('Entry Form'!G77)=0, 'Entry Form'!G77, "")</f>
        <v/>
      </c>
      <c r="L45" s="187" t="str">
        <f>IF(COUNTBLANK('Entry Form'!H77)=0, 'Entry Form'!H77, "")</f>
        <v/>
      </c>
      <c r="M45" s="185" t="str">
        <f>IF(COUNTBLANK('Entry Form'!I77)=0, 'Entry Form'!I77, "")</f>
        <v/>
      </c>
      <c r="N45" s="509" t="str">
        <f>IF(COUNTBLANK('Entry Form'!J77)=0, 'Entry Form'!J77, "")</f>
        <v/>
      </c>
      <c r="O45" s="510"/>
      <c r="P45" s="510"/>
      <c r="Q45" s="510"/>
      <c r="R45" s="510"/>
      <c r="S45" s="510"/>
      <c r="T45" s="510"/>
      <c r="U45" s="510"/>
      <c r="V45" s="511"/>
    </row>
    <row r="46" spans="1:22" s="16" customFormat="1" ht="15" customHeight="1" x14ac:dyDescent="0.25">
      <c r="A46" s="161" t="str">
        <f>IF(COUNTBLANK(List!D40)=0, (List!C40*100)+List!D40, "")</f>
        <v/>
      </c>
      <c r="B46" s="160" t="str">
        <f>IF(COUNTBLANK(List!E40)=0, List!E40, "")</f>
        <v/>
      </c>
      <c r="C46" s="162" t="str">
        <f>IF(COUNTBLANK(List!F40)=0, List!F40, "")</f>
        <v/>
      </c>
      <c r="D46" s="6"/>
      <c r="E46" s="206">
        <v>8</v>
      </c>
      <c r="F46" s="294" t="str">
        <f>IF(COUNTBLANK('Entry Form'!B78)=0, 'Entry Form'!B78, "")</f>
        <v/>
      </c>
      <c r="G46" s="295"/>
      <c r="H46" s="295"/>
      <c r="I46" s="295"/>
      <c r="J46" s="296"/>
      <c r="K46" s="186" t="str">
        <f>IF(COUNTBLANK('Entry Form'!G78)=0, 'Entry Form'!G78, "")</f>
        <v/>
      </c>
      <c r="L46" s="187" t="str">
        <f>IF(COUNTBLANK('Entry Form'!H78)=0, 'Entry Form'!H78, "")</f>
        <v/>
      </c>
      <c r="M46" s="185" t="str">
        <f>IF(COUNTBLANK('Entry Form'!I78)=0, 'Entry Form'!I78, "")</f>
        <v/>
      </c>
      <c r="N46" s="509" t="str">
        <f>IF(COUNTBLANK('Entry Form'!J78)=0, 'Entry Form'!J78, "")</f>
        <v/>
      </c>
      <c r="O46" s="510"/>
      <c r="P46" s="510"/>
      <c r="Q46" s="510"/>
      <c r="R46" s="510"/>
      <c r="S46" s="510"/>
      <c r="T46" s="510"/>
      <c r="U46" s="510"/>
      <c r="V46" s="511"/>
    </row>
    <row r="47" spans="1:22" s="16" customFormat="1" ht="15" customHeight="1" x14ac:dyDescent="0.25">
      <c r="A47" s="161" t="str">
        <f>IF(COUNTBLANK(List!D41)=0, (List!C41*100)+List!D41, "")</f>
        <v/>
      </c>
      <c r="B47" s="160" t="str">
        <f>IF(COUNTBLANK(List!E41)=0, List!E41, "")</f>
        <v/>
      </c>
      <c r="C47" s="162" t="str">
        <f>IF(COUNTBLANK(List!F41)=0, List!F41, "")</f>
        <v/>
      </c>
      <c r="D47" s="6"/>
      <c r="E47" s="206">
        <v>9</v>
      </c>
      <c r="F47" s="294" t="str">
        <f>IF(COUNTBLANK('Entry Form'!B79)=0, 'Entry Form'!B79, "")</f>
        <v/>
      </c>
      <c r="G47" s="295"/>
      <c r="H47" s="295"/>
      <c r="I47" s="295"/>
      <c r="J47" s="296"/>
      <c r="K47" s="186" t="str">
        <f>IF(COUNTBLANK('Entry Form'!G79)=0, 'Entry Form'!G79, "")</f>
        <v/>
      </c>
      <c r="L47" s="187" t="str">
        <f>IF(COUNTBLANK('Entry Form'!H79)=0, 'Entry Form'!H79, "")</f>
        <v/>
      </c>
      <c r="M47" s="185" t="str">
        <f>IF(COUNTBLANK('Entry Form'!I79)=0, 'Entry Form'!I79, "")</f>
        <v/>
      </c>
      <c r="N47" s="509" t="str">
        <f>IF(COUNTBLANK('Entry Form'!J79)=0, 'Entry Form'!J79, "")</f>
        <v/>
      </c>
      <c r="O47" s="510"/>
      <c r="P47" s="510"/>
      <c r="Q47" s="510"/>
      <c r="R47" s="510"/>
      <c r="S47" s="510"/>
      <c r="T47" s="510"/>
      <c r="U47" s="510"/>
      <c r="V47" s="511"/>
    </row>
    <row r="48" spans="1:22" s="16" customFormat="1" ht="15" customHeight="1" x14ac:dyDescent="0.25">
      <c r="A48" s="161" t="str">
        <f>IF(COUNTBLANK(List!D42)=0, (List!C42*100)+List!D42, "")</f>
        <v/>
      </c>
      <c r="B48" s="160" t="str">
        <f>IF(COUNTBLANK(List!E42)=0, List!E42, "")</f>
        <v/>
      </c>
      <c r="C48" s="162" t="str">
        <f>IF(COUNTBLANK(List!F42)=0, List!F42, "")</f>
        <v/>
      </c>
      <c r="D48" s="6"/>
      <c r="E48" s="206">
        <v>10</v>
      </c>
      <c r="F48" s="294" t="str">
        <f>IF(COUNTBLANK('Entry Form'!B80)=0, 'Entry Form'!B80, "")</f>
        <v/>
      </c>
      <c r="G48" s="295"/>
      <c r="H48" s="295"/>
      <c r="I48" s="295"/>
      <c r="J48" s="296"/>
      <c r="K48" s="186" t="str">
        <f>IF(COUNTBLANK('Entry Form'!G80)=0, 'Entry Form'!G80, "")</f>
        <v/>
      </c>
      <c r="L48" s="187" t="str">
        <f>IF(COUNTBLANK('Entry Form'!H80)=0, 'Entry Form'!H80, "")</f>
        <v/>
      </c>
      <c r="M48" s="185" t="str">
        <f>IF(COUNTBLANK('Entry Form'!I80)=0, 'Entry Form'!I80, "")</f>
        <v/>
      </c>
      <c r="N48" s="509" t="str">
        <f>IF(COUNTBLANK('Entry Form'!J80)=0, 'Entry Form'!J80, "")</f>
        <v/>
      </c>
      <c r="O48" s="510"/>
      <c r="P48" s="510"/>
      <c r="Q48" s="510"/>
      <c r="R48" s="510"/>
      <c r="S48" s="510"/>
      <c r="T48" s="510"/>
      <c r="U48" s="510"/>
      <c r="V48" s="511"/>
    </row>
    <row r="49" spans="1:22" s="16" customFormat="1" ht="15" customHeight="1" x14ac:dyDescent="0.25">
      <c r="A49" s="161" t="str">
        <f>IF(COUNTBLANK(List!D43)=0, (List!C43*100)+List!D43, "")</f>
        <v/>
      </c>
      <c r="B49" s="160" t="str">
        <f>IF(COUNTBLANK(List!E43)=0, List!E43, "")</f>
        <v/>
      </c>
      <c r="C49" s="162" t="str">
        <f>IF(COUNTBLANK(List!F43)=0, List!F43, "")</f>
        <v/>
      </c>
      <c r="D49" s="6"/>
      <c r="E49" s="206">
        <v>11</v>
      </c>
      <c r="F49" s="294" t="str">
        <f>IF(COUNTBLANK('Entry Form'!B81)=0, 'Entry Form'!B81, "")</f>
        <v/>
      </c>
      <c r="G49" s="295"/>
      <c r="H49" s="295"/>
      <c r="I49" s="295"/>
      <c r="J49" s="296"/>
      <c r="K49" s="186" t="str">
        <f>IF(COUNTBLANK('Entry Form'!G81)=0, 'Entry Form'!G81, "")</f>
        <v/>
      </c>
      <c r="L49" s="187" t="str">
        <f>IF(COUNTBLANK('Entry Form'!H81)=0, 'Entry Form'!H81, "")</f>
        <v/>
      </c>
      <c r="M49" s="185" t="str">
        <f>IF(COUNTBLANK('Entry Form'!I81)=0, 'Entry Form'!I81, "")</f>
        <v/>
      </c>
      <c r="N49" s="509" t="str">
        <f>IF(COUNTBLANK('Entry Form'!J81)=0, 'Entry Form'!J81, "")</f>
        <v/>
      </c>
      <c r="O49" s="510"/>
      <c r="P49" s="510"/>
      <c r="Q49" s="510"/>
      <c r="R49" s="510"/>
      <c r="S49" s="510"/>
      <c r="T49" s="510"/>
      <c r="U49" s="510"/>
      <c r="V49" s="511"/>
    </row>
    <row r="50" spans="1:22" s="16" customFormat="1" ht="15" customHeight="1" thickBot="1" x14ac:dyDescent="0.3">
      <c r="A50" s="161" t="str">
        <f>IF(COUNTBLANK(List!D44)=0, (List!C44*100)+List!D44, "")</f>
        <v/>
      </c>
      <c r="B50" s="160" t="str">
        <f>IF(COUNTBLANK(List!E44)=0, List!E44, "")</f>
        <v/>
      </c>
      <c r="C50" s="162" t="str">
        <f>IF(COUNTBLANK(List!F44)=0, List!F44, "")</f>
        <v/>
      </c>
      <c r="D50" s="6"/>
      <c r="E50" s="206">
        <v>12</v>
      </c>
      <c r="F50" s="359" t="str">
        <f>IF(COUNTBLANK('Entry Form'!B82)=0, 'Entry Form'!B82, "")</f>
        <v/>
      </c>
      <c r="G50" s="352"/>
      <c r="H50" s="352"/>
      <c r="I50" s="352"/>
      <c r="J50" s="357"/>
      <c r="K50" s="186" t="str">
        <f>IF(COUNTBLANK('Entry Form'!G82)=0, 'Entry Form'!G82, "")</f>
        <v/>
      </c>
      <c r="L50" s="187" t="str">
        <f>IF(COUNTBLANK('Entry Form'!H82)=0, 'Entry Form'!H82, "")</f>
        <v/>
      </c>
      <c r="M50" s="185" t="str">
        <f>IF(COUNTBLANK('Entry Form'!I82)=0, 'Entry Form'!I82, "")</f>
        <v/>
      </c>
      <c r="N50" s="512" t="str">
        <f>IF(COUNTBLANK('Entry Form'!J82)=0, 'Entry Form'!J82, "")</f>
        <v/>
      </c>
      <c r="O50" s="513"/>
      <c r="P50" s="513"/>
      <c r="Q50" s="513"/>
      <c r="R50" s="513"/>
      <c r="S50" s="513"/>
      <c r="T50" s="513"/>
      <c r="U50" s="513"/>
      <c r="V50" s="514"/>
    </row>
    <row r="51" spans="1:22" s="16" customFormat="1" ht="15" customHeight="1" thickBot="1" x14ac:dyDescent="0.3">
      <c r="A51" s="161" t="str">
        <f>IF(COUNTBLANK(List!D45)=0, (List!C45*100)+List!D45, "")</f>
        <v/>
      </c>
      <c r="B51" s="160" t="str">
        <f>IF(COUNTBLANK(List!E45)=0, List!E45, "")</f>
        <v/>
      </c>
      <c r="C51" s="162" t="str">
        <f>IF(COUNTBLANK(List!F45)=0, List!F45, "")</f>
        <v/>
      </c>
      <c r="D51" s="6"/>
      <c r="E51" s="300" t="s">
        <v>46</v>
      </c>
      <c r="F51" s="301"/>
      <c r="G51" s="301"/>
      <c r="H51" s="301"/>
      <c r="I51" s="301"/>
      <c r="J51" s="302"/>
      <c r="K51" s="171">
        <f>12-COUNTBLANK(K39:K50)</f>
        <v>0</v>
      </c>
      <c r="L51" s="172">
        <f t="shared" ref="L51:M51" si="1">12-COUNTBLANK(L39:L50)</f>
        <v>0</v>
      </c>
      <c r="M51" s="212">
        <f t="shared" si="1"/>
        <v>0</v>
      </c>
      <c r="N51" s="6"/>
      <c r="O51" s="6"/>
      <c r="P51" s="6"/>
      <c r="Q51" s="6"/>
      <c r="R51" s="6"/>
      <c r="S51" s="6"/>
      <c r="T51" s="6"/>
      <c r="U51" s="6"/>
      <c r="V51" s="6"/>
    </row>
    <row r="52" spans="1:22" s="16" customFormat="1" ht="15" customHeight="1" x14ac:dyDescent="0.25">
      <c r="A52" s="161" t="str">
        <f>IF(COUNTBLANK(List!D46)=0, (List!C46*100)+List!D46, "")</f>
        <v/>
      </c>
      <c r="B52" s="160" t="str">
        <f>IF(COUNTBLANK(List!E46)=0, List!E46, "")</f>
        <v/>
      </c>
      <c r="C52" s="162" t="str">
        <f>IF(COUNTBLANK(List!F46)=0, List!F46, "")</f>
        <v/>
      </c>
      <c r="D52" s="6"/>
      <c r="E52" s="6"/>
      <c r="F52" s="6"/>
      <c r="G52" s="6"/>
      <c r="H52" s="6"/>
      <c r="I52" s="6"/>
      <c r="J52" s="6"/>
      <c r="K52" s="6"/>
      <c r="L52" s="6"/>
      <c r="M52" s="6"/>
      <c r="N52" s="6"/>
      <c r="O52" s="6"/>
      <c r="P52" s="6"/>
      <c r="Q52" s="6"/>
      <c r="R52" s="6"/>
      <c r="S52" s="6"/>
      <c r="T52" s="6"/>
      <c r="U52" s="6"/>
      <c r="V52" s="6"/>
    </row>
    <row r="53" spans="1:22" s="16" customFormat="1" ht="15" customHeight="1" thickBot="1" x14ac:dyDescent="0.3">
      <c r="A53" s="161" t="str">
        <f>IF(COUNTBLANK(List!D47)=0, (List!C47*100)+List!D47, "")</f>
        <v/>
      </c>
      <c r="B53" s="160" t="str">
        <f>IF(COUNTBLANK(List!E47)=0, List!E47, "")</f>
        <v/>
      </c>
      <c r="C53" s="162" t="str">
        <f>IF(COUNTBLANK(List!F47)=0, List!F47, "")</f>
        <v/>
      </c>
      <c r="D53" s="6"/>
      <c r="E53" s="6"/>
      <c r="F53" s="6"/>
      <c r="G53" s="6"/>
      <c r="H53" s="6"/>
      <c r="I53" s="6"/>
      <c r="J53" s="6"/>
      <c r="K53" s="6"/>
      <c r="L53" s="6"/>
      <c r="M53" s="6"/>
      <c r="N53" s="6"/>
      <c r="O53" s="6"/>
      <c r="P53" s="6"/>
      <c r="Q53" s="6"/>
      <c r="R53" s="6"/>
      <c r="S53" s="6"/>
      <c r="T53" s="6"/>
      <c r="U53" s="6"/>
      <c r="V53" s="6"/>
    </row>
    <row r="54" spans="1:22" s="16" customFormat="1" ht="15" customHeight="1" thickBot="1" x14ac:dyDescent="0.3">
      <c r="A54" s="436" t="s">
        <v>65</v>
      </c>
      <c r="B54" s="437"/>
      <c r="C54" s="159">
        <f>15-COUNTBLANK(C39:C53)</f>
        <v>0</v>
      </c>
      <c r="D54" s="6"/>
      <c r="E54" s="6"/>
      <c r="F54" s="6"/>
      <c r="G54" s="6"/>
      <c r="H54" s="6"/>
      <c r="I54" s="6"/>
      <c r="J54" s="6"/>
      <c r="K54" s="6"/>
      <c r="L54" s="6"/>
      <c r="M54" s="6"/>
      <c r="N54" s="6"/>
      <c r="O54" s="6"/>
      <c r="P54" s="6"/>
      <c r="Q54" s="6"/>
      <c r="R54" s="6"/>
      <c r="S54" s="6"/>
      <c r="T54" s="6"/>
      <c r="U54" s="6"/>
      <c r="V54" s="6"/>
    </row>
    <row r="55" spans="1:22" s="16" customFormat="1" ht="15" customHeight="1" x14ac:dyDescent="0.25"/>
    <row r="56" spans="1:22" s="16" customFormat="1" ht="15" customHeight="1" x14ac:dyDescent="0.25"/>
    <row r="57" spans="1:22" ht="15" customHeight="1" x14ac:dyDescent="0.25"/>
    <row r="58" spans="1:22" ht="15" customHeight="1" x14ac:dyDescent="0.25"/>
    <row r="59" spans="1:22" ht="15" customHeight="1" x14ac:dyDescent="0.25"/>
    <row r="60" spans="1:22" ht="15" customHeight="1" x14ac:dyDescent="0.25"/>
    <row r="61" spans="1:22" ht="15" customHeight="1" x14ac:dyDescent="0.25"/>
    <row r="62" spans="1:22" ht="15" customHeight="1" x14ac:dyDescent="0.25"/>
    <row r="63" spans="1:22" ht="15" customHeight="1" x14ac:dyDescent="0.25"/>
  </sheetData>
  <mergeCells count="70">
    <mergeCell ref="N41:V41"/>
    <mergeCell ref="N42:V42"/>
    <mergeCell ref="N43:V43"/>
    <mergeCell ref="N44:V44"/>
    <mergeCell ref="N45:V45"/>
    <mergeCell ref="N49:V49"/>
    <mergeCell ref="F45:J45"/>
    <mergeCell ref="F46:J46"/>
    <mergeCell ref="N50:V50"/>
    <mergeCell ref="F50:J50"/>
    <mergeCell ref="N46:V46"/>
    <mergeCell ref="N47:V47"/>
    <mergeCell ref="N48:V48"/>
    <mergeCell ref="F47:J47"/>
    <mergeCell ref="A37:C37"/>
    <mergeCell ref="A54:B54"/>
    <mergeCell ref="E38:J38"/>
    <mergeCell ref="F39:J39"/>
    <mergeCell ref="F40:J40"/>
    <mergeCell ref="F41:J41"/>
    <mergeCell ref="F42:J42"/>
    <mergeCell ref="F43:J43"/>
    <mergeCell ref="F44:J44"/>
    <mergeCell ref="F48:J48"/>
    <mergeCell ref="F49:J49"/>
    <mergeCell ref="E51:J51"/>
    <mergeCell ref="E37:V37"/>
    <mergeCell ref="N38:V38"/>
    <mergeCell ref="N39:V39"/>
    <mergeCell ref="N40:V40"/>
    <mergeCell ref="R34:V34"/>
    <mergeCell ref="R28:V28"/>
    <mergeCell ref="R30:V30"/>
    <mergeCell ref="R31:V31"/>
    <mergeCell ref="R32:V32"/>
    <mergeCell ref="R33:V33"/>
    <mergeCell ref="R23:V23"/>
    <mergeCell ref="R24:V24"/>
    <mergeCell ref="R25:V25"/>
    <mergeCell ref="R26:V26"/>
    <mergeCell ref="R27:V27"/>
    <mergeCell ref="A35:C35"/>
    <mergeCell ref="E35:F35"/>
    <mergeCell ref="R10:V10"/>
    <mergeCell ref="R11:V11"/>
    <mergeCell ref="R12:V12"/>
    <mergeCell ref="R13:V13"/>
    <mergeCell ref="R14:V14"/>
    <mergeCell ref="R15:V15"/>
    <mergeCell ref="R16:V16"/>
    <mergeCell ref="R17:V17"/>
    <mergeCell ref="R29:V29"/>
    <mergeCell ref="R18:V18"/>
    <mergeCell ref="R19:V19"/>
    <mergeCell ref="R20:V20"/>
    <mergeCell ref="R21:V21"/>
    <mergeCell ref="R22:V22"/>
    <mergeCell ref="A5:V5"/>
    <mergeCell ref="A7:V7"/>
    <mergeCell ref="D8:J8"/>
    <mergeCell ref="K8:Q8"/>
    <mergeCell ref="R8:V9"/>
    <mergeCell ref="C8:C9"/>
    <mergeCell ref="A8:A9"/>
    <mergeCell ref="B8:B9"/>
    <mergeCell ref="A1:B1"/>
    <mergeCell ref="Q1:V1"/>
    <mergeCell ref="C1:P1"/>
    <mergeCell ref="U3:V3"/>
    <mergeCell ref="B3:T3"/>
  </mergeCells>
  <pageMargins left="0.5" right="0.5" top="0.5" bottom="0.5" header="0" footer="0"/>
  <pageSetup scale="81" fitToHeight="0" orientation="portrait" horizontalDpi="1200" verticalDpi="1200" r:id="rId1"/>
  <ignoredErrors>
    <ignoredError sqref="F39:T50 U39:V50"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3"/>
  <sheetViews>
    <sheetView zoomScaleNormal="100" workbookViewId="0">
      <selection activeCell="C1" sqref="C1:P1"/>
    </sheetView>
  </sheetViews>
  <sheetFormatPr defaultColWidth="8.85546875" defaultRowHeight="15" x14ac:dyDescent="0.25"/>
  <cols>
    <col min="1" max="1" width="7.7109375" style="15" customWidth="1"/>
    <col min="2" max="2" width="20.7109375" style="15" customWidth="1"/>
    <col min="3" max="17" width="4.28515625" style="15" customWidth="1"/>
    <col min="18" max="22" width="4.7109375" style="15" customWidth="1"/>
    <col min="23" max="16384" width="8.85546875" style="15"/>
  </cols>
  <sheetData>
    <row r="1" spans="1:22" ht="69.599999999999994" customHeight="1" thickBot="1" x14ac:dyDescent="0.35">
      <c r="A1" s="473"/>
      <c r="B1" s="474"/>
      <c r="C1" s="457" t="s">
        <v>1</v>
      </c>
      <c r="D1" s="457"/>
      <c r="E1" s="457"/>
      <c r="F1" s="457"/>
      <c r="G1" s="457"/>
      <c r="H1" s="457"/>
      <c r="I1" s="457"/>
      <c r="J1" s="457"/>
      <c r="K1" s="457"/>
      <c r="L1" s="457"/>
      <c r="M1" s="457"/>
      <c r="N1" s="457"/>
      <c r="O1" s="457"/>
      <c r="P1" s="457"/>
      <c r="Q1" s="475" t="s">
        <v>103</v>
      </c>
      <c r="R1" s="475"/>
      <c r="S1" s="475"/>
      <c r="T1" s="475"/>
      <c r="U1" s="475"/>
      <c r="V1" s="476"/>
    </row>
    <row r="2" spans="1:22" s="16" customFormat="1" ht="10.15" customHeight="1" x14ac:dyDescent="0.3">
      <c r="A2" s="51"/>
      <c r="B2" s="51"/>
      <c r="C2" s="51"/>
      <c r="D2" s="51"/>
      <c r="E2" s="51"/>
      <c r="F2" s="51"/>
      <c r="G2" s="51"/>
      <c r="H2" s="51"/>
      <c r="I2" s="6"/>
      <c r="J2" s="6"/>
      <c r="K2" s="6"/>
      <c r="L2" s="6"/>
      <c r="M2" s="6"/>
      <c r="N2" s="6"/>
      <c r="O2" s="6"/>
      <c r="P2" s="6"/>
      <c r="Q2" s="6"/>
      <c r="R2" s="6"/>
      <c r="S2" s="6"/>
      <c r="T2" s="6"/>
      <c r="U2" s="6"/>
      <c r="V2" s="6"/>
    </row>
    <row r="3" spans="1:22" s="16" customFormat="1" ht="30" customHeight="1" x14ac:dyDescent="0.3">
      <c r="A3" s="218">
        <f>SchoolCode</f>
        <v>0</v>
      </c>
      <c r="B3" s="478">
        <f>'Entry Form'!S4</f>
        <v>0</v>
      </c>
      <c r="C3" s="478"/>
      <c r="D3" s="478"/>
      <c r="E3" s="478"/>
      <c r="F3" s="478"/>
      <c r="G3" s="478"/>
      <c r="H3" s="478"/>
      <c r="I3" s="478"/>
      <c r="J3" s="478"/>
      <c r="K3" s="478"/>
      <c r="L3" s="478"/>
      <c r="M3" s="478"/>
      <c r="N3" s="478"/>
      <c r="O3" s="478"/>
      <c r="P3" s="478"/>
      <c r="Q3" s="478"/>
      <c r="R3" s="478"/>
      <c r="S3" s="478"/>
      <c r="T3" s="478"/>
      <c r="U3" s="477">
        <f>SchoolCode</f>
        <v>0</v>
      </c>
      <c r="V3" s="477"/>
    </row>
    <row r="4" spans="1:22" s="16" customFormat="1" ht="10.15" customHeight="1" thickBot="1" x14ac:dyDescent="0.35">
      <c r="A4" s="51"/>
      <c r="B4" s="51"/>
      <c r="C4" s="51"/>
      <c r="D4" s="51"/>
      <c r="E4" s="51"/>
      <c r="F4" s="51"/>
      <c r="G4" s="51"/>
      <c r="H4" s="51"/>
      <c r="I4" s="6"/>
      <c r="J4" s="6"/>
      <c r="K4" s="6"/>
      <c r="L4" s="6"/>
      <c r="M4" s="6"/>
      <c r="N4" s="6"/>
      <c r="O4" s="6"/>
      <c r="P4" s="6"/>
      <c r="Q4" s="6"/>
      <c r="R4" s="6"/>
      <c r="S4" s="6"/>
      <c r="T4" s="6"/>
      <c r="U4" s="6"/>
      <c r="V4" s="6"/>
    </row>
    <row r="5" spans="1:22" s="16" customFormat="1" ht="25.15" customHeight="1" thickBot="1" x14ac:dyDescent="0.35">
      <c r="A5" s="460" t="s">
        <v>82</v>
      </c>
      <c r="B5" s="461"/>
      <c r="C5" s="461"/>
      <c r="D5" s="461"/>
      <c r="E5" s="461"/>
      <c r="F5" s="461"/>
      <c r="G5" s="461"/>
      <c r="H5" s="461"/>
      <c r="I5" s="461"/>
      <c r="J5" s="461"/>
      <c r="K5" s="461"/>
      <c r="L5" s="461"/>
      <c r="M5" s="461"/>
      <c r="N5" s="461"/>
      <c r="O5" s="461"/>
      <c r="P5" s="461"/>
      <c r="Q5" s="461"/>
      <c r="R5" s="461"/>
      <c r="S5" s="461"/>
      <c r="T5" s="461"/>
      <c r="U5" s="461"/>
      <c r="V5" s="462"/>
    </row>
    <row r="6" spans="1:22" s="16" customFormat="1" ht="15" customHeight="1" thickBot="1" x14ac:dyDescent="0.35">
      <c r="A6" s="51"/>
      <c r="B6" s="51"/>
      <c r="C6" s="51"/>
      <c r="D6" s="51"/>
      <c r="E6" s="51"/>
      <c r="F6" s="51"/>
      <c r="G6" s="51"/>
      <c r="H6" s="51"/>
      <c r="I6" s="6"/>
      <c r="J6" s="6"/>
      <c r="K6" s="6"/>
      <c r="L6" s="6"/>
      <c r="M6" s="6"/>
      <c r="N6" s="6"/>
      <c r="O6" s="6"/>
      <c r="P6" s="6"/>
      <c r="Q6" s="6"/>
      <c r="R6" s="6"/>
      <c r="S6" s="6"/>
      <c r="T6" s="6"/>
      <c r="U6" s="6"/>
      <c r="V6" s="6"/>
    </row>
    <row r="7" spans="1:22" s="16" customFormat="1" ht="15" customHeight="1" thickBot="1" x14ac:dyDescent="0.35">
      <c r="A7" s="436" t="s">
        <v>110</v>
      </c>
      <c r="B7" s="437"/>
      <c r="C7" s="437"/>
      <c r="D7" s="437"/>
      <c r="E7" s="437"/>
      <c r="F7" s="437"/>
      <c r="G7" s="437"/>
      <c r="H7" s="437"/>
      <c r="I7" s="437"/>
      <c r="J7" s="437"/>
      <c r="K7" s="437"/>
      <c r="L7" s="437"/>
      <c r="M7" s="437"/>
      <c r="N7" s="437"/>
      <c r="O7" s="437"/>
      <c r="P7" s="437"/>
      <c r="Q7" s="437"/>
      <c r="R7" s="437"/>
      <c r="S7" s="437"/>
      <c r="T7" s="437"/>
      <c r="U7" s="437"/>
      <c r="V7" s="438"/>
    </row>
    <row r="8" spans="1:22" s="16" customFormat="1" ht="15" customHeight="1" thickBot="1" x14ac:dyDescent="0.35">
      <c r="A8" s="436" t="s">
        <v>105</v>
      </c>
      <c r="B8" s="437"/>
      <c r="C8" s="521" t="s">
        <v>33</v>
      </c>
      <c r="D8" s="522"/>
      <c r="E8" s="6"/>
      <c r="F8" s="436" t="s">
        <v>104</v>
      </c>
      <c r="G8" s="437"/>
      <c r="H8" s="437"/>
      <c r="I8" s="437"/>
      <c r="J8" s="437"/>
      <c r="K8" s="437"/>
      <c r="L8" s="437"/>
      <c r="M8" s="437"/>
      <c r="N8" s="437"/>
      <c r="O8" s="437"/>
      <c r="P8" s="437"/>
      <c r="Q8" s="437"/>
      <c r="R8" s="437"/>
      <c r="S8" s="437"/>
      <c r="T8" s="437"/>
      <c r="U8" s="525" t="s">
        <v>33</v>
      </c>
      <c r="V8" s="522"/>
    </row>
    <row r="9" spans="1:22" s="16" customFormat="1" ht="15" customHeight="1" x14ac:dyDescent="0.3">
      <c r="A9" s="235" t="str">
        <f>IF(COUNTIF(List!AB$48:AB$62,List!B48)=1,INDEX(List!B$48:AB$62,MATCH(List!B48, List!AB$48:AB$62, 0),3)+INDEX(List!B$48:AB$62,MATCH(List!B48, List!AB$48:AB$62, 0),2)*100,"")</f>
        <v/>
      </c>
      <c r="B9" s="91" t="str">
        <f>IF(COUNTIF(List!AB$48:AB$62,List!B48)=1,INDEX(List!B$48:AB$62,MATCH(List!B48, List!AB$48:AB$62, 0),4),"")</f>
        <v/>
      </c>
      <c r="C9" s="465" t="str">
        <f>IF(COUNTIF(List!AB$48:AB$62,List!B48)=1,INDEX(List!B$48:AB$62,MATCH(List!B48, List!AB$48:AB$62, 0),24),"")</f>
        <v/>
      </c>
      <c r="D9" s="499"/>
      <c r="E9" s="6"/>
      <c r="F9" s="497" t="str">
        <f>IF(COUNTIF(List!AB$108:AB$122,List!B108)=1,INDEX(List!B$108:AB$122,MATCH(List!B108, List!AB$108:AB$122, 0),4),"")</f>
        <v/>
      </c>
      <c r="G9" s="498"/>
      <c r="H9" s="498"/>
      <c r="I9" s="498"/>
      <c r="J9" s="498"/>
      <c r="K9" s="526" t="str">
        <f>List!E78</f>
        <v/>
      </c>
      <c r="L9" s="527"/>
      <c r="M9" s="527"/>
      <c r="N9" s="527"/>
      <c r="O9" s="527"/>
      <c r="P9" s="532" t="str">
        <f>List!E79</f>
        <v/>
      </c>
      <c r="Q9" s="527"/>
      <c r="R9" s="527"/>
      <c r="S9" s="527"/>
      <c r="T9" s="527"/>
      <c r="U9" s="497" t="str">
        <f>IF(COUNTIF(List!AB$108:AB$122,List!B108)=1,INDEX(List!B$108:AB$122,MATCH(List!B108, List!AB$108:AB$122, 0),22),"")</f>
        <v/>
      </c>
      <c r="V9" s="499"/>
    </row>
    <row r="10" spans="1:22" s="16" customFormat="1" ht="15" customHeight="1" x14ac:dyDescent="0.3">
      <c r="A10" s="235" t="str">
        <f>IF(COUNTIF(List!AB$48:AB$62,List!B49)=1,INDEX(List!B$48:AB$62,MATCH(List!B49, List!AB$48:AB$62, 0),3)+INDEX(List!B$48:AB$62,MATCH(List!B49, List!AB$48:AB$62, 0),2)*100,"")</f>
        <v/>
      </c>
      <c r="B10" s="91" t="str">
        <f>IF(COUNTIF(List!AB$48:AB$62,List!B49)=1,INDEX(List!B$48:AB$62,MATCH(List!B49, List!AB$48:AB$62, 0),4),"")</f>
        <v/>
      </c>
      <c r="C10" s="452" t="str">
        <f>IF(COUNTIF(List!AB$48:AB$62,List!B49)=1,INDEX(List!B$48:AB$62,MATCH(List!B49, List!AB$48:AB$62, 0),24),"")</f>
        <v/>
      </c>
      <c r="D10" s="502"/>
      <c r="E10" s="6"/>
      <c r="F10" s="500" t="str">
        <f>IF(COUNTIF(List!AB$108:AB$122,List!B109)=1,INDEX(List!B$108:AB$122,MATCH(List!B109, List!AB$108:AB$122, 0),4),"")</f>
        <v/>
      </c>
      <c r="G10" s="501"/>
      <c r="H10" s="501"/>
      <c r="I10" s="501"/>
      <c r="J10" s="501"/>
      <c r="K10" s="528" t="str">
        <f>List!E80</f>
        <v/>
      </c>
      <c r="L10" s="529"/>
      <c r="M10" s="529"/>
      <c r="N10" s="529"/>
      <c r="O10" s="529"/>
      <c r="P10" s="533" t="str">
        <f>List!E81</f>
        <v/>
      </c>
      <c r="Q10" s="529"/>
      <c r="R10" s="529"/>
      <c r="S10" s="529"/>
      <c r="T10" s="529"/>
      <c r="U10" s="500" t="str">
        <f>IF(COUNTIF(List!AB$108:AB$122,List!B109)=1,INDEX(List!B$108:AB$122,MATCH(List!B109, List!AB$108:AB$122, 0),22),"")</f>
        <v/>
      </c>
      <c r="V10" s="502"/>
    </row>
    <row r="11" spans="1:22" s="16" customFormat="1" ht="15" customHeight="1" x14ac:dyDescent="0.3">
      <c r="A11" s="235" t="str">
        <f>IF(COUNTIF(List!AB$48:AB$62,List!B50)=1,INDEX(List!B$48:AB$62,MATCH(List!B50, List!AB$48:AB$62, 0),3)+INDEX(List!B$48:AB$62,MATCH(List!B50, List!AB$48:AB$62, 0),2)*100,"")</f>
        <v/>
      </c>
      <c r="B11" s="91" t="str">
        <f>IF(COUNTIF(List!AB$48:AB$62,List!B50)=1,INDEX(List!B$48:AB$62,MATCH(List!B50, List!AB$48:AB$62, 0),4),"")</f>
        <v/>
      </c>
      <c r="C11" s="452" t="str">
        <f>IF(COUNTIF(List!AB$48:AB$62,List!B50)=1,INDEX(List!B$48:AB$62,MATCH(List!B50, List!AB$48:AB$62, 0),24),"")</f>
        <v/>
      </c>
      <c r="D11" s="502"/>
      <c r="E11" s="6"/>
      <c r="F11" s="500" t="str">
        <f>IF(COUNTIF(List!AB$108:AB$122,List!B110)=1,INDEX(List!B$108:AB$122,MATCH(List!B110, List!AB$108:AB$122, 0),4),"")</f>
        <v/>
      </c>
      <c r="G11" s="501"/>
      <c r="H11" s="501"/>
      <c r="I11" s="501"/>
      <c r="J11" s="501"/>
      <c r="K11" s="528" t="str">
        <f>List!E82</f>
        <v/>
      </c>
      <c r="L11" s="529"/>
      <c r="M11" s="529"/>
      <c r="N11" s="529"/>
      <c r="O11" s="529"/>
      <c r="P11" s="533" t="str">
        <f>List!E83</f>
        <v/>
      </c>
      <c r="Q11" s="529"/>
      <c r="R11" s="529"/>
      <c r="S11" s="529"/>
      <c r="T11" s="529"/>
      <c r="U11" s="500" t="str">
        <f>IF(COUNTIF(List!AB$108:AB$122,List!B110)=1,INDEX(List!B$108:AB$122,MATCH(List!B110, List!AB$108:AB$122, 0),22),"")</f>
        <v/>
      </c>
      <c r="V11" s="502"/>
    </row>
    <row r="12" spans="1:22" s="16" customFormat="1" ht="15" customHeight="1" x14ac:dyDescent="0.3">
      <c r="A12" s="235" t="str">
        <f>IF(COUNTIF(List!AB$48:AB$62,List!B51)=1,INDEX(List!B$48:AB$62,MATCH(List!B51, List!AB$48:AB$62, 0),3)+INDEX(List!B$48:AB$62,MATCH(List!B51, List!AB$48:AB$62, 0),2)*100,"")</f>
        <v/>
      </c>
      <c r="B12" s="91" t="str">
        <f>IF(COUNTIF(List!AB$48:AB$62,List!B51)=1,INDEX(List!B$48:AB$62,MATCH(List!B51, List!AB$48:AB$62, 0),4),"")</f>
        <v/>
      </c>
      <c r="C12" s="452" t="str">
        <f>IF(COUNTIF(List!AB$48:AB$62,List!B51)=1,INDEX(List!B$48:AB$62,MATCH(List!B51, List!AB$48:AB$62, 0),24),"")</f>
        <v/>
      </c>
      <c r="D12" s="502"/>
      <c r="E12" s="6"/>
      <c r="F12" s="500" t="str">
        <f>IF(COUNTIF(List!AB$108:AB$122,List!B111)=1,INDEX(List!B$108:AB$122,MATCH(List!B111, List!AB$108:AB$122, 0),4),"")</f>
        <v/>
      </c>
      <c r="G12" s="501"/>
      <c r="H12" s="501"/>
      <c r="I12" s="501"/>
      <c r="J12" s="501"/>
      <c r="K12" s="528" t="str">
        <f>List!E84</f>
        <v/>
      </c>
      <c r="L12" s="529"/>
      <c r="M12" s="529"/>
      <c r="N12" s="529"/>
      <c r="O12" s="529"/>
      <c r="P12" s="533" t="str">
        <f>List!E85</f>
        <v/>
      </c>
      <c r="Q12" s="529"/>
      <c r="R12" s="529"/>
      <c r="S12" s="529"/>
      <c r="T12" s="529"/>
      <c r="U12" s="500" t="str">
        <f>IF(COUNTIF(List!AB$108:AB$122,List!B111)=1,INDEX(List!B$108:AB$122,MATCH(List!B111, List!AB$108:AB$122, 0),22),"")</f>
        <v/>
      </c>
      <c r="V12" s="502"/>
    </row>
    <row r="13" spans="1:22" s="16" customFormat="1" ht="15" customHeight="1" x14ac:dyDescent="0.3">
      <c r="A13" s="235" t="str">
        <f>IF(COUNTIF(List!AB$48:AB$62,List!B52)=1,INDEX(List!B$48:AB$62,MATCH(List!B52, List!AB$48:AB$62, 0),3)+INDEX(List!B$48:AB$62,MATCH(List!B52, List!AB$48:AB$62, 0),2)*100,"")</f>
        <v/>
      </c>
      <c r="B13" s="91" t="str">
        <f>IF(COUNTIF(List!AB$48:AB$62,List!B52)=1,INDEX(List!B$48:AB$62,MATCH(List!B52, List!AB$48:AB$62, 0),4),"")</f>
        <v/>
      </c>
      <c r="C13" s="452" t="str">
        <f>IF(COUNTIF(List!AB$48:AB$62,List!B52)=1,INDEX(List!B$48:AB$62,MATCH(List!B52, List!AB$48:AB$62, 0),24),"")</f>
        <v/>
      </c>
      <c r="D13" s="502"/>
      <c r="E13" s="6"/>
      <c r="F13" s="500" t="str">
        <f>IF(COUNTIF(List!AB$108:AB$122,List!B112)=1,INDEX(List!B$108:AB$122,MATCH(List!B112, List!AB$108:AB$122, 0),4),"")</f>
        <v/>
      </c>
      <c r="G13" s="501"/>
      <c r="H13" s="501"/>
      <c r="I13" s="501"/>
      <c r="J13" s="501"/>
      <c r="K13" s="528" t="str">
        <f>List!E86</f>
        <v/>
      </c>
      <c r="L13" s="529"/>
      <c r="M13" s="529"/>
      <c r="N13" s="529"/>
      <c r="O13" s="529"/>
      <c r="P13" s="533" t="str">
        <f>List!E87</f>
        <v/>
      </c>
      <c r="Q13" s="529"/>
      <c r="R13" s="529"/>
      <c r="S13" s="529"/>
      <c r="T13" s="529"/>
      <c r="U13" s="500" t="str">
        <f>IF(COUNTIF(List!AB$108:AB$122,List!B112)=1,INDEX(List!B$108:AB$122,MATCH(List!B112, List!AB$108:AB$122, 0),22),"")</f>
        <v/>
      </c>
      <c r="V13" s="502"/>
    </row>
    <row r="14" spans="1:22" s="16" customFormat="1" ht="15" customHeight="1" x14ac:dyDescent="0.3">
      <c r="A14" s="235" t="str">
        <f>IF(COUNTIF(List!AB$48:AB$62,List!B53)=1,INDEX(List!B$48:AB$62,MATCH(List!B53, List!AB$48:AB$62, 0),3)+INDEX(List!B$48:AB$62,MATCH(List!B53, List!AB$48:AB$62, 0),2)*100,"")</f>
        <v/>
      </c>
      <c r="B14" s="91" t="str">
        <f>IF(COUNTIF(List!AB$48:AB$62,List!B53)=1,INDEX(List!B$48:AB$62,MATCH(List!B53, List!AB$48:AB$62, 0),4),"")</f>
        <v/>
      </c>
      <c r="C14" s="452" t="str">
        <f>IF(COUNTIF(List!AB$48:AB$62,List!B53)=1,INDEX(List!B$48:AB$62,MATCH(List!B53, List!AB$48:AB$62, 0),24),"")</f>
        <v/>
      </c>
      <c r="D14" s="502"/>
      <c r="E14" s="6"/>
      <c r="F14" s="500" t="str">
        <f>IF(COUNTIF(List!AB$108:AB$122,List!B113)=1,INDEX(List!B$108:AB$122,MATCH(List!B113, List!AB$108:AB$122, 0),4),"")</f>
        <v/>
      </c>
      <c r="G14" s="501"/>
      <c r="H14" s="501"/>
      <c r="I14" s="501"/>
      <c r="J14" s="501"/>
      <c r="K14" s="528" t="str">
        <f>List!E88</f>
        <v/>
      </c>
      <c r="L14" s="529"/>
      <c r="M14" s="529"/>
      <c r="N14" s="529"/>
      <c r="O14" s="529"/>
      <c r="P14" s="533" t="str">
        <f>List!E89</f>
        <v/>
      </c>
      <c r="Q14" s="529"/>
      <c r="R14" s="529"/>
      <c r="S14" s="529"/>
      <c r="T14" s="529"/>
      <c r="U14" s="500" t="str">
        <f>IF(COUNTIF(List!AB$108:AB$122,List!B113)=1,INDEX(List!B$108:AB$122,MATCH(List!B113, List!AB$108:AB$122, 0),22),"")</f>
        <v/>
      </c>
      <c r="V14" s="502"/>
    </row>
    <row r="15" spans="1:22" s="16" customFormat="1" ht="15" customHeight="1" x14ac:dyDescent="0.3">
      <c r="A15" s="235" t="str">
        <f>IF(COUNTIF(List!AB$48:AB$62,List!B54)=1,INDEX(List!B$48:AB$62,MATCH(List!B54, List!AB$48:AB$62, 0),3)+INDEX(List!B$48:AB$62,MATCH(List!B54, List!AB$48:AB$62, 0),2)*100,"")</f>
        <v/>
      </c>
      <c r="B15" s="91" t="str">
        <f>IF(COUNTIF(List!AB$48:AB$62,List!B54)=1,INDEX(List!B$48:AB$62,MATCH(List!B54, List!AB$48:AB$62, 0),4),"")</f>
        <v/>
      </c>
      <c r="C15" s="452" t="str">
        <f>IF(COUNTIF(List!AB$48:AB$62,List!B54)=1,INDEX(List!B$48:AB$62,MATCH(List!B54, List!AB$48:AB$62, 0),24),"")</f>
        <v/>
      </c>
      <c r="D15" s="502"/>
      <c r="E15" s="6"/>
      <c r="F15" s="500" t="str">
        <f>IF(COUNTIF(List!AB$108:AB$122,List!B114)=1,INDEX(List!B$108:AB$122,MATCH(List!B114, List!AB$108:AB$122, 0),4),"")</f>
        <v/>
      </c>
      <c r="G15" s="501"/>
      <c r="H15" s="501"/>
      <c r="I15" s="501"/>
      <c r="J15" s="501"/>
      <c r="K15" s="528" t="str">
        <f>List!E90</f>
        <v/>
      </c>
      <c r="L15" s="529"/>
      <c r="M15" s="529"/>
      <c r="N15" s="529"/>
      <c r="O15" s="529"/>
      <c r="P15" s="533" t="str">
        <f>List!E91</f>
        <v/>
      </c>
      <c r="Q15" s="529"/>
      <c r="R15" s="529"/>
      <c r="S15" s="529"/>
      <c r="T15" s="529"/>
      <c r="U15" s="500" t="str">
        <f>IF(COUNTIF(List!AB$108:AB$122,List!B114)=1,INDEX(List!B$108:AB$122,MATCH(List!B114, List!AB$108:AB$122, 0),22),"")</f>
        <v/>
      </c>
      <c r="V15" s="502"/>
    </row>
    <row r="16" spans="1:22" s="16" customFormat="1" ht="15" customHeight="1" x14ac:dyDescent="0.3">
      <c r="A16" s="235" t="str">
        <f>IF(COUNTIF(List!AB$48:AB$62,List!B55)=1,INDEX(List!B$48:AB$62,MATCH(List!B55, List!AB$48:AB$62, 0),3)+INDEX(List!B$48:AB$62,MATCH(List!B55, List!AB$48:AB$62, 0),2)*100,"")</f>
        <v/>
      </c>
      <c r="B16" s="91" t="str">
        <f>IF(COUNTIF(List!AB$48:AB$62,List!B55)=1,INDEX(List!B$48:AB$62,MATCH(List!B55, List!AB$48:AB$62, 0),4),"")</f>
        <v/>
      </c>
      <c r="C16" s="452" t="str">
        <f>IF(COUNTIF(List!AB$48:AB$62,List!B55)=1,INDEX(List!B$48:AB$62,MATCH(List!B55, List!AB$48:AB$62, 0),24),"")</f>
        <v/>
      </c>
      <c r="D16" s="502"/>
      <c r="E16" s="6"/>
      <c r="F16" s="500" t="str">
        <f>IF(COUNTIF(List!AB$108:AB$122,List!B115)=1,INDEX(List!B$108:AB$122,MATCH(List!B115, List!AB$108:AB$122, 0),4),"")</f>
        <v/>
      </c>
      <c r="G16" s="501"/>
      <c r="H16" s="501"/>
      <c r="I16" s="501"/>
      <c r="J16" s="501"/>
      <c r="K16" s="528" t="str">
        <f>List!E92</f>
        <v/>
      </c>
      <c r="L16" s="529"/>
      <c r="M16" s="529"/>
      <c r="N16" s="529"/>
      <c r="O16" s="529"/>
      <c r="P16" s="533" t="str">
        <f>List!E93</f>
        <v/>
      </c>
      <c r="Q16" s="529"/>
      <c r="R16" s="529"/>
      <c r="S16" s="529"/>
      <c r="T16" s="529"/>
      <c r="U16" s="500" t="str">
        <f>IF(COUNTIF(List!AB$108:AB$122,List!B115)=1,INDEX(List!B$108:AB$122,MATCH(List!B115, List!AB$108:AB$122, 0),22),"")</f>
        <v/>
      </c>
      <c r="V16" s="502"/>
    </row>
    <row r="17" spans="1:22" s="16" customFormat="1" ht="15" customHeight="1" x14ac:dyDescent="0.3">
      <c r="A17" s="235" t="str">
        <f>IF(COUNTIF(List!AB$48:AB$62,List!B56)=1,INDEX(List!B$48:AB$62,MATCH(List!B56, List!AB$48:AB$62, 0),3)+INDEX(List!B$48:AB$62,MATCH(List!B56, List!AB$48:AB$62, 0),2)*100,"")</f>
        <v/>
      </c>
      <c r="B17" s="91" t="str">
        <f>IF(COUNTIF(List!AB$48:AB$62,List!B56)=1,INDEX(List!B$48:AB$62,MATCH(List!B56, List!AB$48:AB$62, 0),4),"")</f>
        <v/>
      </c>
      <c r="C17" s="452" t="str">
        <f>IF(COUNTIF(List!AB$48:AB$62,List!B56)=1,INDEX(List!B$48:AB$62,MATCH(List!B56, List!AB$48:AB$62, 0),24),"")</f>
        <v/>
      </c>
      <c r="D17" s="502"/>
      <c r="E17" s="6"/>
      <c r="F17" s="500" t="str">
        <f>IF(COUNTIF(List!AB$108:AB$122,List!B116)=1,INDEX(List!B$108:AB$122,MATCH(List!B116, List!AB$108:AB$122, 0),4),"")</f>
        <v/>
      </c>
      <c r="G17" s="501"/>
      <c r="H17" s="501"/>
      <c r="I17" s="501"/>
      <c r="J17" s="501"/>
      <c r="K17" s="528" t="str">
        <f>List!E94</f>
        <v/>
      </c>
      <c r="L17" s="529"/>
      <c r="M17" s="529"/>
      <c r="N17" s="529"/>
      <c r="O17" s="529"/>
      <c r="P17" s="533" t="str">
        <f>List!E95</f>
        <v/>
      </c>
      <c r="Q17" s="529"/>
      <c r="R17" s="529"/>
      <c r="S17" s="529"/>
      <c r="T17" s="529"/>
      <c r="U17" s="500" t="str">
        <f>IF(COUNTIF(List!AB$108:AB$122,List!B116)=1,INDEX(List!B$108:AB$122,MATCH(List!B116, List!AB$108:AB$122, 0),22),"")</f>
        <v/>
      </c>
      <c r="V17" s="502"/>
    </row>
    <row r="18" spans="1:22" s="16" customFormat="1" ht="15" customHeight="1" x14ac:dyDescent="0.3">
      <c r="A18" s="235" t="str">
        <f>IF(COUNTIF(List!AB$48:AB$62,List!B57)=1,INDEX(List!B$48:AB$62,MATCH(List!B57, List!AB$48:AB$62, 0),3)+INDEX(List!B$48:AB$62,MATCH(List!B57, List!AB$48:AB$62, 0),2)*100,"")</f>
        <v/>
      </c>
      <c r="B18" s="91" t="str">
        <f>IF(COUNTIF(List!AB$48:AB$62,List!B57)=1,INDEX(List!B$48:AB$62,MATCH(List!B57, List!AB$48:AB$62, 0),4),"")</f>
        <v/>
      </c>
      <c r="C18" s="452" t="str">
        <f>IF(COUNTIF(List!AB$48:AB$62,List!B57)=1,INDEX(List!B$48:AB$62,MATCH(List!B57, List!AB$48:AB$62, 0),24),"")</f>
        <v/>
      </c>
      <c r="D18" s="502"/>
      <c r="E18" s="6"/>
      <c r="F18" s="500" t="str">
        <f>IF(COUNTIF(List!AB$108:AB$122,List!B117)=1,INDEX(List!B$108:AB$122,MATCH(List!B117, List!AB$108:AB$122, 0),4),"")</f>
        <v/>
      </c>
      <c r="G18" s="501"/>
      <c r="H18" s="501"/>
      <c r="I18" s="501"/>
      <c r="J18" s="501"/>
      <c r="K18" s="528" t="str">
        <f>List!E96</f>
        <v/>
      </c>
      <c r="L18" s="529"/>
      <c r="M18" s="529"/>
      <c r="N18" s="529"/>
      <c r="O18" s="529"/>
      <c r="P18" s="533" t="str">
        <f>List!E97</f>
        <v/>
      </c>
      <c r="Q18" s="529"/>
      <c r="R18" s="529"/>
      <c r="S18" s="529"/>
      <c r="T18" s="529"/>
      <c r="U18" s="500" t="str">
        <f>IF(COUNTIF(List!AB$108:AB$122,List!B117)=1,INDEX(List!B$108:AB$122,MATCH(List!B117, List!AB$108:AB$122, 0),22),"")</f>
        <v/>
      </c>
      <c r="V18" s="502"/>
    </row>
    <row r="19" spans="1:22" s="16" customFormat="1" ht="15" customHeight="1" x14ac:dyDescent="0.3">
      <c r="A19" s="235" t="str">
        <f>IF(COUNTIF(List!AB$48:AB$62,List!B58)=1,INDEX(List!B$48:AB$62,MATCH(List!B58, List!AB$48:AB$62, 0),3)+INDEX(List!B$48:AB$62,MATCH(List!B58, List!AB$48:AB$62, 0),2)*100,"")</f>
        <v/>
      </c>
      <c r="B19" s="91" t="str">
        <f>IF(COUNTIF(List!AB$48:AB$62,List!B58)=1,INDEX(List!B$48:AB$62,MATCH(List!B58, List!AB$48:AB$62, 0),4),"")</f>
        <v/>
      </c>
      <c r="C19" s="452" t="str">
        <f>IF(COUNTIF(List!AB$48:AB$62,List!B58)=1,INDEX(List!B$48:AB$62,MATCH(List!B58, List!AB$48:AB$62, 0),24),"")</f>
        <v/>
      </c>
      <c r="D19" s="502"/>
      <c r="E19" s="6"/>
      <c r="F19" s="500" t="str">
        <f>IF(COUNTIF(List!AB$108:AB$122,List!B118)=1,INDEX(List!B$108:AB$122,MATCH(List!B118, List!AB$108:AB$122, 0),4),"")</f>
        <v/>
      </c>
      <c r="G19" s="501"/>
      <c r="H19" s="501"/>
      <c r="I19" s="501"/>
      <c r="J19" s="501"/>
      <c r="K19" s="528" t="str">
        <f>List!E98</f>
        <v/>
      </c>
      <c r="L19" s="529"/>
      <c r="M19" s="529"/>
      <c r="N19" s="529"/>
      <c r="O19" s="529"/>
      <c r="P19" s="533" t="str">
        <f>List!E99</f>
        <v/>
      </c>
      <c r="Q19" s="529"/>
      <c r="R19" s="529"/>
      <c r="S19" s="529"/>
      <c r="T19" s="529"/>
      <c r="U19" s="500" t="str">
        <f>IF(COUNTIF(List!AB$108:AB$122,List!B118)=1,INDEX(List!B$108:AB$122,MATCH(List!B118, List!AB$108:AB$122, 0),22),"")</f>
        <v/>
      </c>
      <c r="V19" s="502"/>
    </row>
    <row r="20" spans="1:22" s="16" customFormat="1" ht="15" customHeight="1" x14ac:dyDescent="0.25">
      <c r="A20" s="235" t="str">
        <f>IF(COUNTIF(List!AB$48:AB$62,List!B59)=1,INDEX(List!B$48:AB$62,MATCH(List!B59, List!AB$48:AB$62, 0),3)+INDEX(List!B$48:AB$62,MATCH(List!B59, List!AB$48:AB$62, 0),2)*100,"")</f>
        <v/>
      </c>
      <c r="B20" s="91" t="str">
        <f>IF(COUNTIF(List!AB$48:AB$62,List!B59)=1,INDEX(List!B$48:AB$62,MATCH(List!B59, List!AB$48:AB$62, 0),4),"")</f>
        <v/>
      </c>
      <c r="C20" s="452" t="str">
        <f>IF(COUNTIF(List!AB$48:AB$62,List!B59)=1,INDEX(List!B$48:AB$62,MATCH(List!B59, List!AB$48:AB$62, 0),24),"")</f>
        <v/>
      </c>
      <c r="D20" s="502"/>
      <c r="E20" s="6"/>
      <c r="F20" s="500" t="str">
        <f>IF(COUNTIF(List!AB$108:AB$122,List!B119)=1,INDEX(List!B$108:AB$122,MATCH(List!B119, List!AB$108:AB$122, 0),4),"")</f>
        <v/>
      </c>
      <c r="G20" s="501"/>
      <c r="H20" s="501"/>
      <c r="I20" s="501"/>
      <c r="J20" s="501"/>
      <c r="K20" s="528" t="str">
        <f>List!E100</f>
        <v/>
      </c>
      <c r="L20" s="529"/>
      <c r="M20" s="529"/>
      <c r="N20" s="529"/>
      <c r="O20" s="529"/>
      <c r="P20" s="533" t="str">
        <f>List!E101</f>
        <v/>
      </c>
      <c r="Q20" s="529"/>
      <c r="R20" s="529"/>
      <c r="S20" s="529"/>
      <c r="T20" s="529"/>
      <c r="U20" s="500" t="str">
        <f>IF(COUNTIF(List!AB$108:AB$122,List!B119)=1,INDEX(List!B$108:AB$122,MATCH(List!B119, List!AB$108:AB$122, 0),22),"")</f>
        <v/>
      </c>
      <c r="V20" s="502"/>
    </row>
    <row r="21" spans="1:22" s="16" customFormat="1" ht="15" customHeight="1" x14ac:dyDescent="0.25">
      <c r="A21" s="235" t="str">
        <f>IF(COUNTIF(List!AB$48:AB$62,List!B60)=1,INDEX(List!B$48:AB$62,MATCH(List!B60, List!AB$48:AB$62, 0),3)+INDEX(List!B$48:AB$62,MATCH(List!B60, List!AB$48:AB$62, 0),2)*100,"")</f>
        <v/>
      </c>
      <c r="B21" s="91" t="str">
        <f>IF(COUNTIF(List!AB$48:AB$62,List!B60)=1,INDEX(List!B$48:AB$62,MATCH(List!B60, List!AB$48:AB$62, 0),4),"")</f>
        <v/>
      </c>
      <c r="C21" s="452" t="str">
        <f>IF(COUNTIF(List!AB$48:AB$62,List!B60)=1,INDEX(List!B$48:AB$62,MATCH(List!B60, List!AB$48:AB$62, 0),24),"")</f>
        <v/>
      </c>
      <c r="D21" s="502"/>
      <c r="E21" s="6"/>
      <c r="F21" s="500" t="str">
        <f>IF(COUNTIF(List!AB$108:AB$122,List!B120)=1,INDEX(List!B$108:AB$122,MATCH(List!B120, List!AB$108:AB$122, 0),4),"")</f>
        <v/>
      </c>
      <c r="G21" s="501"/>
      <c r="H21" s="501"/>
      <c r="I21" s="501"/>
      <c r="J21" s="501"/>
      <c r="K21" s="528" t="str">
        <f>List!E102</f>
        <v/>
      </c>
      <c r="L21" s="529"/>
      <c r="M21" s="529"/>
      <c r="N21" s="529"/>
      <c r="O21" s="529"/>
      <c r="P21" s="533" t="str">
        <f>List!E103</f>
        <v/>
      </c>
      <c r="Q21" s="529"/>
      <c r="R21" s="529"/>
      <c r="S21" s="529"/>
      <c r="T21" s="529"/>
      <c r="U21" s="500" t="str">
        <f>IF(COUNTIF(List!AB$108:AB$122,List!B120)=1,INDEX(List!B$108:AB$122,MATCH(List!B120, List!AB$108:AB$122, 0),22),"")</f>
        <v/>
      </c>
      <c r="V21" s="502"/>
    </row>
    <row r="22" spans="1:22" s="16" customFormat="1" ht="15" customHeight="1" x14ac:dyDescent="0.25">
      <c r="A22" s="235" t="str">
        <f>IF(COUNTIF(List!AB$48:AB$62,List!B61)=1,INDEX(List!B$48:AB$62,MATCH(List!B61, List!AB$48:AB$62, 0),3)+INDEX(List!B$48:AB$62,MATCH(List!B61, List!AB$48:AB$62, 0),2)*100,"")</f>
        <v/>
      </c>
      <c r="B22" s="91" t="str">
        <f>IF(COUNTIF(List!AB$48:AB$62,List!B61)=1,INDEX(List!B$48:AB$62,MATCH(List!B61, List!AB$48:AB$62, 0),4),"")</f>
        <v/>
      </c>
      <c r="C22" s="452" t="str">
        <f>IF(COUNTIF(List!AB$48:AB$62,List!B61)=1,INDEX(List!B$48:AB$62,MATCH(List!B61, List!AB$48:AB$62, 0),24),"")</f>
        <v/>
      </c>
      <c r="D22" s="502"/>
      <c r="E22" s="6"/>
      <c r="F22" s="500" t="str">
        <f>IF(COUNTIF(List!AB$108:AB$122,List!B121)=1,INDEX(List!B$108:AB$122,MATCH(List!B121, List!AB$108:AB$122, 0),4),"")</f>
        <v/>
      </c>
      <c r="G22" s="501"/>
      <c r="H22" s="501"/>
      <c r="I22" s="501"/>
      <c r="J22" s="501"/>
      <c r="K22" s="528" t="str">
        <f>List!E104</f>
        <v/>
      </c>
      <c r="L22" s="529"/>
      <c r="M22" s="529"/>
      <c r="N22" s="529"/>
      <c r="O22" s="529"/>
      <c r="P22" s="533" t="str">
        <f>List!E105</f>
        <v/>
      </c>
      <c r="Q22" s="529"/>
      <c r="R22" s="529"/>
      <c r="S22" s="529"/>
      <c r="T22" s="529"/>
      <c r="U22" s="500" t="str">
        <f>IF(COUNTIF(List!AB$108:AB$122,List!B121)=1,INDEX(List!B$108:AB$122,MATCH(List!B121, List!AB$108:AB$122, 0),22),"")</f>
        <v/>
      </c>
      <c r="V22" s="502"/>
    </row>
    <row r="23" spans="1:22" s="16" customFormat="1" ht="15" customHeight="1" thickBot="1" x14ac:dyDescent="0.3">
      <c r="A23" s="235" t="str">
        <f>IF(COUNTIF(List!AB$48:AB$62,List!B62)=1,INDEX(List!B$48:AB$62,MATCH(List!B62, List!AB$48:AB$62, 0),3)+INDEX(List!B$48:AB$62,MATCH(List!B62, List!AB$48:AB$62, 0),2)*100,"")</f>
        <v/>
      </c>
      <c r="B23" s="91" t="str">
        <f>IF(COUNTIF(List!AB$48:AB$62,List!B62)=1,INDEX(List!B$48:AB$62,MATCH(List!B62, List!AB$48:AB$62, 0),4),"")</f>
        <v/>
      </c>
      <c r="C23" s="454" t="str">
        <f>IF(COUNTIF(List!AB$48:AB$62,List!B62)=1,INDEX(List!B$48:AB$62,MATCH(List!B62, List!AB$48:AB$62, 0),24),"")</f>
        <v/>
      </c>
      <c r="D23" s="523"/>
      <c r="E23" s="6"/>
      <c r="F23" s="536" t="str">
        <f>IF(COUNTIF(List!AB$108:AB$122,List!B122)=1,INDEX(List!B$108:AB$122,MATCH(List!B122, List!AB$108:AB$122, 0),4),"")</f>
        <v/>
      </c>
      <c r="G23" s="537"/>
      <c r="H23" s="537"/>
      <c r="I23" s="537"/>
      <c r="J23" s="537"/>
      <c r="K23" s="530" t="str">
        <f>List!E106</f>
        <v/>
      </c>
      <c r="L23" s="531"/>
      <c r="M23" s="531"/>
      <c r="N23" s="531"/>
      <c r="O23" s="531"/>
      <c r="P23" s="534" t="str">
        <f>List!E107</f>
        <v/>
      </c>
      <c r="Q23" s="535"/>
      <c r="R23" s="535"/>
      <c r="S23" s="535"/>
      <c r="T23" s="535"/>
      <c r="U23" s="503" t="str">
        <f>IF(COUNTIF(List!AB$108:AB$122,List!B122)=1,INDEX(List!B$108:AB$122,MATCH(List!B122, List!AB$108:AB$122, 0),22),"")</f>
        <v/>
      </c>
      <c r="V23" s="505"/>
    </row>
    <row r="24" spans="1:22" s="16" customFormat="1" ht="15" customHeight="1" thickBot="1" x14ac:dyDescent="0.3">
      <c r="A24" s="436" t="s">
        <v>65</v>
      </c>
      <c r="B24" s="437"/>
      <c r="C24" s="434">
        <f>15-COUNTBLANK(B9:B23)</f>
        <v>0</v>
      </c>
      <c r="D24" s="438"/>
      <c r="E24" s="6"/>
      <c r="F24" s="436" t="s">
        <v>65</v>
      </c>
      <c r="G24" s="437"/>
      <c r="H24" s="437"/>
      <c r="I24" s="437"/>
      <c r="J24" s="437"/>
      <c r="K24" s="437"/>
      <c r="L24" s="437"/>
      <c r="M24" s="437"/>
      <c r="N24" s="437"/>
      <c r="O24" s="437"/>
      <c r="P24" s="437"/>
      <c r="Q24" s="437"/>
      <c r="R24" s="437"/>
      <c r="S24" s="437"/>
      <c r="T24" s="437"/>
      <c r="U24" s="436">
        <f>15-COUNTBLANK(F9:F23)</f>
        <v>0</v>
      </c>
      <c r="V24" s="438"/>
    </row>
    <row r="25" spans="1:22" s="16" customFormat="1" ht="15" customHeight="1" thickBot="1" x14ac:dyDescent="0.3">
      <c r="A25" s="6"/>
      <c r="B25" s="6"/>
      <c r="C25" s="6"/>
      <c r="D25" s="6"/>
      <c r="E25" s="6"/>
      <c r="F25" s="6"/>
      <c r="G25" s="6"/>
      <c r="H25" s="6"/>
      <c r="I25" s="6"/>
      <c r="J25" s="6"/>
      <c r="K25" s="6"/>
      <c r="L25" s="6"/>
      <c r="M25" s="6"/>
      <c r="N25" s="6"/>
      <c r="O25" s="6"/>
      <c r="P25" s="6"/>
      <c r="Q25" s="6"/>
      <c r="R25" s="6"/>
      <c r="S25" s="6"/>
      <c r="T25" s="6"/>
      <c r="U25" s="6"/>
      <c r="V25" s="6"/>
    </row>
    <row r="26" spans="1:22" s="16" customFormat="1" ht="15" customHeight="1" thickBot="1" x14ac:dyDescent="0.3">
      <c r="A26" s="436" t="s">
        <v>106</v>
      </c>
      <c r="B26" s="437"/>
      <c r="C26" s="517" t="s">
        <v>33</v>
      </c>
      <c r="D26" s="518"/>
      <c r="E26" s="6"/>
      <c r="F26" s="436" t="s">
        <v>45</v>
      </c>
      <c r="G26" s="437"/>
      <c r="H26" s="437"/>
      <c r="I26" s="437"/>
      <c r="J26" s="437"/>
      <c r="K26" s="437"/>
      <c r="L26" s="437"/>
      <c r="M26" s="437"/>
      <c r="N26" s="437"/>
      <c r="O26" s="437"/>
      <c r="P26" s="437"/>
      <c r="Q26" s="437"/>
      <c r="R26" s="437"/>
      <c r="S26" s="437"/>
      <c r="T26" s="437"/>
      <c r="U26" s="437"/>
      <c r="V26" s="438"/>
    </row>
    <row r="27" spans="1:22" s="16" customFormat="1" ht="15" customHeight="1" thickBot="1" x14ac:dyDescent="0.3">
      <c r="A27" s="235" t="str">
        <f>IF(COUNTIF(List!AB$63:AB$77,List!B63)=1,INDEX(List!B$63:AB$77,MATCH(List!B63, List!AB$63:AB$77, 0),3)+INDEX(List!B$63:AB$77,MATCH(List!B63, List!AB$63:AB$77, 0),2)*100,"")</f>
        <v/>
      </c>
      <c r="B27" s="91" t="str">
        <f>IF(COUNTIF(List!AB$63:AB$77,List!B63)=1,INDEX(List!B$63:AB$77,MATCH(List!B63, List!AB$63:AB$77, 0),4),"")</f>
        <v/>
      </c>
      <c r="C27" s="519" t="str">
        <f>IF(COUNTIF(List!AB$63:AB$77,List!B63)=1,INDEX(List!B$63:AB$77,MATCH(List!B63, List!AB$63:AB$77, 0),26),"")</f>
        <v/>
      </c>
      <c r="D27" s="520"/>
      <c r="E27" s="6"/>
      <c r="F27" s="436" t="s">
        <v>40</v>
      </c>
      <c r="G27" s="437"/>
      <c r="H27" s="437"/>
      <c r="I27" s="437"/>
      <c r="J27" s="437"/>
      <c r="K27" s="438"/>
      <c r="L27" s="283" t="s">
        <v>41</v>
      </c>
      <c r="M27" s="216" t="s">
        <v>102</v>
      </c>
      <c r="N27" s="217" t="s">
        <v>92</v>
      </c>
      <c r="O27" s="436" t="s">
        <v>44</v>
      </c>
      <c r="P27" s="437"/>
      <c r="Q27" s="437"/>
      <c r="R27" s="437"/>
      <c r="S27" s="437"/>
      <c r="T27" s="437"/>
      <c r="U27" s="437"/>
      <c r="V27" s="438"/>
    </row>
    <row r="28" spans="1:22" s="16" customFormat="1" ht="15" customHeight="1" x14ac:dyDescent="0.25">
      <c r="A28" s="235" t="str">
        <f>IF(COUNTIF(List!AB$63:AB$77,List!B64)=1,INDEX(List!B$63:AB$77,MATCH(List!B64, List!AB$63:AB$77, 0),3)+INDEX(List!B$63:AB$77,MATCH(List!B64, List!AB$63:AB$77, 0),2)*100,"")</f>
        <v/>
      </c>
      <c r="B28" s="91" t="str">
        <f>IF(COUNTIF(List!AB$63:AB$77,List!B64)=1,INDEX(List!B$63:AB$77,MATCH(List!B64, List!AB$63:AB$77, 0),4),"")</f>
        <v/>
      </c>
      <c r="C28" s="451" t="str">
        <f>IF(COUNTIF(List!AB$63:AB$77,List!B64)=1,INDEX(List!B$63:AB$77,MATCH(List!B64, List!AB$63:AB$77, 0),26),"")</f>
        <v/>
      </c>
      <c r="D28" s="466"/>
      <c r="E28" s="6"/>
      <c r="F28" s="235">
        <v>1</v>
      </c>
      <c r="G28" s="336" t="str">
        <f>IF(COUNTBLANK('Entry Form'!B71)=0, 'Entry Form'!B71, "")</f>
        <v/>
      </c>
      <c r="H28" s="333"/>
      <c r="I28" s="333"/>
      <c r="J28" s="333"/>
      <c r="K28" s="334"/>
      <c r="L28" s="179" t="str">
        <f>IF(COUNTBLANK('Entry Form'!G71)=0, 'Entry Form'!G71, "")</f>
        <v/>
      </c>
      <c r="M28" s="284" t="str">
        <f>IF(COUNTBLANK('Entry Form'!H71)=0, 'Entry Form'!H71, "")</f>
        <v/>
      </c>
      <c r="N28" s="203" t="str">
        <f>IF(COUNTBLANK('Entry Form'!I71)=0, 'Entry Form'!I71, "")</f>
        <v/>
      </c>
      <c r="O28" s="506" t="str">
        <f>IF(COUNTBLANK('Entry Form'!J71)=0, 'Entry Form'!J71, "")</f>
        <v/>
      </c>
      <c r="P28" s="507"/>
      <c r="Q28" s="507"/>
      <c r="R28" s="507"/>
      <c r="S28" s="507"/>
      <c r="T28" s="507"/>
      <c r="U28" s="507"/>
      <c r="V28" s="508"/>
    </row>
    <row r="29" spans="1:22" s="16" customFormat="1" ht="15" customHeight="1" x14ac:dyDescent="0.25">
      <c r="A29" s="235" t="str">
        <f>IF(COUNTIF(List!AB$63:AB$77,List!B65)=1,INDEX(List!B$63:AB$77,MATCH(List!B65, List!AB$63:AB$77, 0),3)+INDEX(List!B$63:AB$77,MATCH(List!B65, List!AB$63:AB$77, 0),2)*100,"")</f>
        <v/>
      </c>
      <c r="B29" s="91" t="str">
        <f>IF(COUNTIF(List!AB$63:AB$77,List!B65)=1,INDEX(List!B$63:AB$77,MATCH(List!B65, List!AB$63:AB$77, 0),4),"")</f>
        <v/>
      </c>
      <c r="C29" s="451" t="str">
        <f>IF(COUNTIF(List!AB$63:AB$77,List!B65)=1,INDEX(List!B$63:AB$77,MATCH(List!B65, List!AB$63:AB$77, 0),26),"")</f>
        <v/>
      </c>
      <c r="D29" s="466"/>
      <c r="E29" s="6"/>
      <c r="F29" s="25">
        <v>2</v>
      </c>
      <c r="G29" s="294" t="str">
        <f>IF(COUNTBLANK('Entry Form'!B72)=0, 'Entry Form'!B72, "")</f>
        <v/>
      </c>
      <c r="H29" s="295"/>
      <c r="I29" s="295"/>
      <c r="J29" s="295"/>
      <c r="K29" s="296"/>
      <c r="L29" s="186" t="str">
        <f>IF(COUNTBLANK('Entry Form'!G72)=0, 'Entry Form'!G72, "")</f>
        <v/>
      </c>
      <c r="M29" s="285" t="str">
        <f>IF(COUNTBLANK('Entry Form'!H72)=0, 'Entry Form'!H72, "")</f>
        <v/>
      </c>
      <c r="N29" s="185" t="str">
        <f>IF(COUNTBLANK('Entry Form'!I72)=0, 'Entry Form'!I72, "")</f>
        <v/>
      </c>
      <c r="O29" s="509" t="str">
        <f>IF(COUNTBLANK('Entry Form'!J72)=0, 'Entry Form'!J72, "")</f>
        <v/>
      </c>
      <c r="P29" s="510"/>
      <c r="Q29" s="510"/>
      <c r="R29" s="510"/>
      <c r="S29" s="510"/>
      <c r="T29" s="510"/>
      <c r="U29" s="510"/>
      <c r="V29" s="511"/>
    </row>
    <row r="30" spans="1:22" s="16" customFormat="1" ht="15" customHeight="1" x14ac:dyDescent="0.25">
      <c r="A30" s="235" t="str">
        <f>IF(COUNTIF(List!AB$63:AB$77,List!B66)=1,INDEX(List!B$63:AB$77,MATCH(List!B66, List!AB$63:AB$77, 0),3)+INDEX(List!B$63:AB$77,MATCH(List!B66, List!AB$63:AB$77, 0),2)*100,"")</f>
        <v/>
      </c>
      <c r="B30" s="91" t="str">
        <f>IF(COUNTIF(List!AB$63:AB$77,List!B66)=1,INDEX(List!B$63:AB$77,MATCH(List!B66, List!AB$63:AB$77, 0),4),"")</f>
        <v/>
      </c>
      <c r="C30" s="451" t="str">
        <f>IF(COUNTIF(List!AB$63:AB$77,List!B66)=1,INDEX(List!B$63:AB$77,MATCH(List!B66, List!AB$63:AB$77, 0),26),"")</f>
        <v/>
      </c>
      <c r="D30" s="466"/>
      <c r="E30" s="6"/>
      <c r="F30" s="25">
        <v>3</v>
      </c>
      <c r="G30" s="294" t="str">
        <f>IF(COUNTBLANK('Entry Form'!B73)=0, 'Entry Form'!B73, "")</f>
        <v/>
      </c>
      <c r="H30" s="295"/>
      <c r="I30" s="295"/>
      <c r="J30" s="295"/>
      <c r="K30" s="296"/>
      <c r="L30" s="186" t="str">
        <f>IF(COUNTBLANK('Entry Form'!G73)=0, 'Entry Form'!G73, "")</f>
        <v/>
      </c>
      <c r="M30" s="285" t="str">
        <f>IF(COUNTBLANK('Entry Form'!H73)=0, 'Entry Form'!H73, "")</f>
        <v/>
      </c>
      <c r="N30" s="185" t="str">
        <f>IF(COUNTBLANK('Entry Form'!I73)=0, 'Entry Form'!I73, "")</f>
        <v/>
      </c>
      <c r="O30" s="509" t="str">
        <f>IF(COUNTBLANK('Entry Form'!J73)=0, 'Entry Form'!J73, "")</f>
        <v/>
      </c>
      <c r="P30" s="510"/>
      <c r="Q30" s="510"/>
      <c r="R30" s="510"/>
      <c r="S30" s="510"/>
      <c r="T30" s="510"/>
      <c r="U30" s="510"/>
      <c r="V30" s="511"/>
    </row>
    <row r="31" spans="1:22" s="16" customFormat="1" ht="15" customHeight="1" x14ac:dyDescent="0.25">
      <c r="A31" s="235" t="str">
        <f>IF(COUNTIF(List!AB$63:AB$77,List!B67)=1,INDEX(List!B$63:AB$77,MATCH(List!B67, List!AB$63:AB$77, 0),3)+INDEX(List!B$63:AB$77,MATCH(List!B67, List!AB$63:AB$77, 0),2)*100,"")</f>
        <v/>
      </c>
      <c r="B31" s="91" t="str">
        <f>IF(COUNTIF(List!AB$63:AB$77,List!B67)=1,INDEX(List!B$63:AB$77,MATCH(List!B67, List!AB$63:AB$77, 0),4),"")</f>
        <v/>
      </c>
      <c r="C31" s="451" t="str">
        <f>IF(COUNTIF(List!AB$63:AB$77,List!B67)=1,INDEX(List!B$63:AB$77,MATCH(List!B67, List!AB$63:AB$77, 0),26),"")</f>
        <v/>
      </c>
      <c r="D31" s="466"/>
      <c r="E31" s="6"/>
      <c r="F31" s="25">
        <v>4</v>
      </c>
      <c r="G31" s="294" t="str">
        <f>IF(COUNTBLANK('Entry Form'!B74)=0, 'Entry Form'!B74, "")</f>
        <v/>
      </c>
      <c r="H31" s="295"/>
      <c r="I31" s="295"/>
      <c r="J31" s="295"/>
      <c r="K31" s="296"/>
      <c r="L31" s="186" t="str">
        <f>IF(COUNTBLANK('Entry Form'!G74)=0, 'Entry Form'!G74, "")</f>
        <v/>
      </c>
      <c r="M31" s="285" t="str">
        <f>IF(COUNTBLANK('Entry Form'!H74)=0, 'Entry Form'!H74, "")</f>
        <v/>
      </c>
      <c r="N31" s="185" t="str">
        <f>IF(COUNTBLANK('Entry Form'!I74)=0, 'Entry Form'!I74, "")</f>
        <v/>
      </c>
      <c r="O31" s="509" t="str">
        <f>IF(COUNTBLANK('Entry Form'!J74)=0, 'Entry Form'!J74, "")</f>
        <v/>
      </c>
      <c r="P31" s="510"/>
      <c r="Q31" s="510"/>
      <c r="R31" s="510"/>
      <c r="S31" s="510"/>
      <c r="T31" s="510"/>
      <c r="U31" s="510"/>
      <c r="V31" s="511"/>
    </row>
    <row r="32" spans="1:22" s="16" customFormat="1" ht="15" customHeight="1" x14ac:dyDescent="0.25">
      <c r="A32" s="235" t="str">
        <f>IF(COUNTIF(List!AB$63:AB$77,List!B68)=1,INDEX(List!B$63:AB$77,MATCH(List!B68, List!AB$63:AB$77, 0),3)+INDEX(List!B$63:AB$77,MATCH(List!B68, List!AB$63:AB$77, 0),2)*100,"")</f>
        <v/>
      </c>
      <c r="B32" s="91" t="str">
        <f>IF(COUNTIF(List!AB$63:AB$77,List!B68)=1,INDEX(List!B$63:AB$77,MATCH(List!B68, List!AB$63:AB$77, 0),4),"")</f>
        <v/>
      </c>
      <c r="C32" s="451" t="str">
        <f>IF(COUNTIF(List!AB$63:AB$77,List!B68)=1,INDEX(List!B$63:AB$77,MATCH(List!B68, List!AB$63:AB$77, 0),26),"")</f>
        <v/>
      </c>
      <c r="D32" s="466"/>
      <c r="E32" s="6"/>
      <c r="F32" s="25">
        <v>5</v>
      </c>
      <c r="G32" s="294" t="str">
        <f>IF(COUNTBLANK('Entry Form'!B75)=0, 'Entry Form'!B75, "")</f>
        <v/>
      </c>
      <c r="H32" s="295"/>
      <c r="I32" s="295"/>
      <c r="J32" s="295"/>
      <c r="K32" s="296"/>
      <c r="L32" s="186" t="str">
        <f>IF(COUNTBLANK('Entry Form'!G75)=0, 'Entry Form'!G75, "")</f>
        <v/>
      </c>
      <c r="M32" s="285" t="str">
        <f>IF(COUNTBLANK('Entry Form'!H75)=0, 'Entry Form'!H75, "")</f>
        <v/>
      </c>
      <c r="N32" s="185" t="str">
        <f>IF(COUNTBLANK('Entry Form'!I75)=0, 'Entry Form'!I75, "")</f>
        <v/>
      </c>
      <c r="O32" s="509" t="str">
        <f>IF(COUNTBLANK('Entry Form'!J75)=0, 'Entry Form'!J75, "")</f>
        <v/>
      </c>
      <c r="P32" s="510"/>
      <c r="Q32" s="510"/>
      <c r="R32" s="510"/>
      <c r="S32" s="510"/>
      <c r="T32" s="510"/>
      <c r="U32" s="510"/>
      <c r="V32" s="511"/>
    </row>
    <row r="33" spans="1:22" s="16" customFormat="1" ht="15" customHeight="1" x14ac:dyDescent="0.25">
      <c r="A33" s="235" t="str">
        <f>IF(COUNTIF(List!AB$63:AB$77,List!B69)=1,INDEX(List!B$63:AB$77,MATCH(List!B69, List!AB$63:AB$77, 0),3)+INDEX(List!B$63:AB$77,MATCH(List!B69, List!AB$63:AB$77, 0),2)*100,"")</f>
        <v/>
      </c>
      <c r="B33" s="91" t="str">
        <f>IF(COUNTIF(List!AB$63:AB$77,List!B69)=1,INDEX(List!B$63:AB$77,MATCH(List!B69, List!AB$63:AB$77, 0),4),"")</f>
        <v/>
      </c>
      <c r="C33" s="451" t="str">
        <f>IF(COUNTIF(List!AB$63:AB$77,List!B69)=1,INDEX(List!B$63:AB$77,MATCH(List!B69, List!AB$63:AB$77, 0),26),"")</f>
        <v/>
      </c>
      <c r="D33" s="466"/>
      <c r="E33" s="6"/>
      <c r="F33" s="25">
        <v>6</v>
      </c>
      <c r="G33" s="294" t="str">
        <f>IF(COUNTBLANK('Entry Form'!B76)=0, 'Entry Form'!B76, "")</f>
        <v/>
      </c>
      <c r="H33" s="295"/>
      <c r="I33" s="295"/>
      <c r="J33" s="295"/>
      <c r="K33" s="296"/>
      <c r="L33" s="186" t="str">
        <f>IF(COUNTBLANK('Entry Form'!G76)=0, 'Entry Form'!G76, "")</f>
        <v/>
      </c>
      <c r="M33" s="285" t="str">
        <f>IF(COUNTBLANK('Entry Form'!H76)=0, 'Entry Form'!H76, "")</f>
        <v/>
      </c>
      <c r="N33" s="185" t="str">
        <f>IF(COUNTBLANK('Entry Form'!I76)=0, 'Entry Form'!I76, "")</f>
        <v/>
      </c>
      <c r="O33" s="509" t="str">
        <f>IF(COUNTBLANK('Entry Form'!J76)=0, 'Entry Form'!J76, "")</f>
        <v/>
      </c>
      <c r="P33" s="510"/>
      <c r="Q33" s="510"/>
      <c r="R33" s="510"/>
      <c r="S33" s="510"/>
      <c r="T33" s="510"/>
      <c r="U33" s="510"/>
      <c r="V33" s="511"/>
    </row>
    <row r="34" spans="1:22" s="16" customFormat="1" ht="15" customHeight="1" x14ac:dyDescent="0.25">
      <c r="A34" s="235" t="str">
        <f>IF(COUNTIF(List!AB$63:AB$77,List!B70)=1,INDEX(List!B$63:AB$77,MATCH(List!B70, List!AB$63:AB$77, 0),3)+INDEX(List!B$63:AB$77,MATCH(List!B70, List!AB$63:AB$77, 0),2)*100,"")</f>
        <v/>
      </c>
      <c r="B34" s="91" t="str">
        <f>IF(COUNTIF(List!AB$63:AB$77,List!B70)=1,INDEX(List!B$63:AB$77,MATCH(List!B70, List!AB$63:AB$77, 0),4),"")</f>
        <v/>
      </c>
      <c r="C34" s="451" t="str">
        <f>IF(COUNTIF(List!AB$63:AB$77,List!B70)=1,INDEX(List!B$63:AB$77,MATCH(List!B70, List!AB$63:AB$77, 0),26),"")</f>
        <v/>
      </c>
      <c r="D34" s="466"/>
      <c r="E34" s="6"/>
      <c r="F34" s="25">
        <v>7</v>
      </c>
      <c r="G34" s="294" t="str">
        <f>IF(COUNTBLANK('Entry Form'!B77)=0, 'Entry Form'!B77, "")</f>
        <v/>
      </c>
      <c r="H34" s="295"/>
      <c r="I34" s="295"/>
      <c r="J34" s="295"/>
      <c r="K34" s="296"/>
      <c r="L34" s="186" t="str">
        <f>IF(COUNTBLANK('Entry Form'!G77)=0, 'Entry Form'!G77, "")</f>
        <v/>
      </c>
      <c r="M34" s="285" t="str">
        <f>IF(COUNTBLANK('Entry Form'!H77)=0, 'Entry Form'!H77, "")</f>
        <v/>
      </c>
      <c r="N34" s="185" t="str">
        <f>IF(COUNTBLANK('Entry Form'!I77)=0, 'Entry Form'!I77, "")</f>
        <v/>
      </c>
      <c r="O34" s="509" t="str">
        <f>IF(COUNTBLANK('Entry Form'!J77)=0, 'Entry Form'!J77, "")</f>
        <v/>
      </c>
      <c r="P34" s="510"/>
      <c r="Q34" s="510"/>
      <c r="R34" s="510"/>
      <c r="S34" s="510"/>
      <c r="T34" s="510"/>
      <c r="U34" s="510"/>
      <c r="V34" s="511"/>
    </row>
    <row r="35" spans="1:22" s="16" customFormat="1" ht="15" customHeight="1" x14ac:dyDescent="0.25">
      <c r="A35" s="235" t="str">
        <f>IF(COUNTIF(List!AB$63:AB$77,List!B71)=1,INDEX(List!B$63:AB$77,MATCH(List!B71, List!AB$63:AB$77, 0),3)+INDEX(List!B$63:AB$77,MATCH(List!B71, List!AB$63:AB$77, 0),2)*100,"")</f>
        <v/>
      </c>
      <c r="B35" s="91" t="str">
        <f>IF(COUNTIF(List!AB$63:AB$77,List!B71)=1,INDEX(List!B$63:AB$77,MATCH(List!B71, List!AB$63:AB$77, 0),4),"")</f>
        <v/>
      </c>
      <c r="C35" s="451" t="str">
        <f>IF(COUNTIF(List!AB$63:AB$77,List!B71)=1,INDEX(List!B$63:AB$77,MATCH(List!B71, List!AB$63:AB$77, 0),26),"")</f>
        <v/>
      </c>
      <c r="D35" s="466"/>
      <c r="E35" s="6"/>
      <c r="F35" s="25">
        <v>8</v>
      </c>
      <c r="G35" s="294" t="str">
        <f>IF(COUNTBLANK('Entry Form'!B78)=0, 'Entry Form'!B78, "")</f>
        <v/>
      </c>
      <c r="H35" s="295"/>
      <c r="I35" s="295"/>
      <c r="J35" s="295"/>
      <c r="K35" s="296"/>
      <c r="L35" s="186" t="str">
        <f>IF(COUNTBLANK('Entry Form'!G78)=0, 'Entry Form'!G78, "")</f>
        <v/>
      </c>
      <c r="M35" s="285" t="str">
        <f>IF(COUNTBLANK('Entry Form'!H78)=0, 'Entry Form'!H78, "")</f>
        <v/>
      </c>
      <c r="N35" s="185" t="str">
        <f>IF(COUNTBLANK('Entry Form'!I78)=0, 'Entry Form'!I78, "")</f>
        <v/>
      </c>
      <c r="O35" s="509" t="str">
        <f>IF(COUNTBLANK('Entry Form'!J78)=0, 'Entry Form'!J78, "")</f>
        <v/>
      </c>
      <c r="P35" s="510"/>
      <c r="Q35" s="510"/>
      <c r="R35" s="510"/>
      <c r="S35" s="510"/>
      <c r="T35" s="510"/>
      <c r="U35" s="510"/>
      <c r="V35" s="511"/>
    </row>
    <row r="36" spans="1:22" s="16" customFormat="1" ht="15" customHeight="1" x14ac:dyDescent="0.25">
      <c r="A36" s="235" t="str">
        <f>IF(COUNTIF(List!AB$63:AB$77,List!B72)=1,INDEX(List!B$63:AB$77,MATCH(List!B72, List!AB$63:AB$77, 0),3)+INDEX(List!B$63:AB$77,MATCH(List!B72, List!AB$63:AB$77, 0),2)*100,"")</f>
        <v/>
      </c>
      <c r="B36" s="91" t="str">
        <f>IF(COUNTIF(List!AB$63:AB$77,List!B72)=1,INDEX(List!B$63:AB$77,MATCH(List!B72, List!AB$63:AB$77, 0),4),"")</f>
        <v/>
      </c>
      <c r="C36" s="451" t="str">
        <f>IF(COUNTIF(List!AB$63:AB$77,List!B72)=1,INDEX(List!B$63:AB$77,MATCH(List!B72, List!AB$63:AB$77, 0),26),"")</f>
        <v/>
      </c>
      <c r="D36" s="466"/>
      <c r="E36" s="6"/>
      <c r="F36" s="25">
        <v>9</v>
      </c>
      <c r="G36" s="294" t="str">
        <f>IF(COUNTBLANK('Entry Form'!B79)=0, 'Entry Form'!B79, "")</f>
        <v/>
      </c>
      <c r="H36" s="295"/>
      <c r="I36" s="295"/>
      <c r="J36" s="295"/>
      <c r="K36" s="296"/>
      <c r="L36" s="186" t="str">
        <f>IF(COUNTBLANK('Entry Form'!G79)=0, 'Entry Form'!G79, "")</f>
        <v/>
      </c>
      <c r="M36" s="285" t="str">
        <f>IF(COUNTBLANK('Entry Form'!H79)=0, 'Entry Form'!H79, "")</f>
        <v/>
      </c>
      <c r="N36" s="185" t="str">
        <f>IF(COUNTBLANK('Entry Form'!I79)=0, 'Entry Form'!I79, "")</f>
        <v/>
      </c>
      <c r="O36" s="509" t="str">
        <f>IF(COUNTBLANK('Entry Form'!J79)=0, 'Entry Form'!J79, "")</f>
        <v/>
      </c>
      <c r="P36" s="510"/>
      <c r="Q36" s="510"/>
      <c r="R36" s="510"/>
      <c r="S36" s="510"/>
      <c r="T36" s="510"/>
      <c r="U36" s="510"/>
      <c r="V36" s="511"/>
    </row>
    <row r="37" spans="1:22" s="16" customFormat="1" ht="15" customHeight="1" x14ac:dyDescent="0.25">
      <c r="A37" s="235" t="str">
        <f>IF(COUNTIF(List!AB$63:AB$77,List!B73)=1,INDEX(List!B$63:AB$77,MATCH(List!B73, List!AB$63:AB$77, 0),3)+INDEX(List!B$63:AB$77,MATCH(List!B73, List!AB$63:AB$77, 0),2)*100,"")</f>
        <v/>
      </c>
      <c r="B37" s="91" t="str">
        <f>IF(COUNTIF(List!AB$63:AB$77,List!B73)=1,INDEX(List!B$63:AB$77,MATCH(List!B73, List!AB$63:AB$77, 0),4),"")</f>
        <v/>
      </c>
      <c r="C37" s="451" t="str">
        <f>IF(COUNTIF(List!AB$63:AB$77,List!B73)=1,INDEX(List!B$63:AB$77,MATCH(List!B73, List!AB$63:AB$77, 0),26),"")</f>
        <v/>
      </c>
      <c r="D37" s="466"/>
      <c r="E37" s="6"/>
      <c r="F37" s="25">
        <v>10</v>
      </c>
      <c r="G37" s="294" t="str">
        <f>IF(COUNTBLANK('Entry Form'!B80)=0, 'Entry Form'!B80, "")</f>
        <v/>
      </c>
      <c r="H37" s="295"/>
      <c r="I37" s="295"/>
      <c r="J37" s="295"/>
      <c r="K37" s="296"/>
      <c r="L37" s="186" t="str">
        <f>IF(COUNTBLANK('Entry Form'!G80)=0, 'Entry Form'!G80, "")</f>
        <v/>
      </c>
      <c r="M37" s="285" t="str">
        <f>IF(COUNTBLANK('Entry Form'!H80)=0, 'Entry Form'!H80, "")</f>
        <v/>
      </c>
      <c r="N37" s="185" t="str">
        <f>IF(COUNTBLANK('Entry Form'!I80)=0, 'Entry Form'!I80, "")</f>
        <v/>
      </c>
      <c r="O37" s="509" t="str">
        <f>IF(COUNTBLANK('Entry Form'!J80)=0, 'Entry Form'!J80, "")</f>
        <v/>
      </c>
      <c r="P37" s="510"/>
      <c r="Q37" s="510"/>
      <c r="R37" s="510"/>
      <c r="S37" s="510"/>
      <c r="T37" s="510"/>
      <c r="U37" s="510"/>
      <c r="V37" s="511"/>
    </row>
    <row r="38" spans="1:22" s="16" customFormat="1" ht="15" customHeight="1" x14ac:dyDescent="0.25">
      <c r="A38" s="235" t="str">
        <f>IF(COUNTIF(List!AB$63:AB$77,List!B74)=1,INDEX(List!B$63:AB$77,MATCH(List!B74, List!AB$63:AB$77, 0),3)+INDEX(List!B$63:AB$77,MATCH(List!B74, List!AB$63:AB$77, 0),2)*100,"")</f>
        <v/>
      </c>
      <c r="B38" s="91" t="str">
        <f>IF(COUNTIF(List!AB$63:AB$77,List!B74)=1,INDEX(List!B$63:AB$77,MATCH(List!B74, List!AB$63:AB$77, 0),4),"")</f>
        <v/>
      </c>
      <c r="C38" s="451" t="str">
        <f>IF(COUNTIF(List!AB$63:AB$77,List!B74)=1,INDEX(List!B$63:AB$77,MATCH(List!B74, List!AB$63:AB$77, 0),26),"")</f>
        <v/>
      </c>
      <c r="D38" s="466"/>
      <c r="E38" s="6"/>
      <c r="F38" s="25">
        <v>11</v>
      </c>
      <c r="G38" s="294" t="str">
        <f>IF(COUNTBLANK('Entry Form'!B81)=0, 'Entry Form'!B81, "")</f>
        <v/>
      </c>
      <c r="H38" s="295"/>
      <c r="I38" s="295"/>
      <c r="J38" s="295"/>
      <c r="K38" s="296"/>
      <c r="L38" s="186" t="str">
        <f>IF(COUNTBLANK('Entry Form'!G81)=0, 'Entry Form'!G81, "")</f>
        <v/>
      </c>
      <c r="M38" s="285" t="str">
        <f>IF(COUNTBLANK('Entry Form'!H81)=0, 'Entry Form'!H81, "")</f>
        <v/>
      </c>
      <c r="N38" s="185" t="str">
        <f>IF(COUNTBLANK('Entry Form'!I81)=0, 'Entry Form'!I81, "")</f>
        <v/>
      </c>
      <c r="O38" s="509" t="str">
        <f>IF(COUNTBLANK('Entry Form'!J81)=0, 'Entry Form'!J81, "")</f>
        <v/>
      </c>
      <c r="P38" s="510"/>
      <c r="Q38" s="510"/>
      <c r="R38" s="510"/>
      <c r="S38" s="510"/>
      <c r="T38" s="510"/>
      <c r="U38" s="510"/>
      <c r="V38" s="511"/>
    </row>
    <row r="39" spans="1:22" s="16" customFormat="1" ht="15" customHeight="1" thickBot="1" x14ac:dyDescent="0.3">
      <c r="A39" s="235" t="str">
        <f>IF(COUNTIF(List!AB$63:AB$77,List!B75)=1,INDEX(List!B$63:AB$77,MATCH(List!B75, List!AB$63:AB$77, 0),3)+INDEX(List!B$63:AB$77,MATCH(List!B75, List!AB$63:AB$77, 0),2)*100,"")</f>
        <v/>
      </c>
      <c r="B39" s="91" t="str">
        <f>IF(COUNTIF(List!AB$63:AB$77,List!B75)=1,INDEX(List!B$63:AB$77,MATCH(List!B75, List!AB$63:AB$77, 0),4),"")</f>
        <v/>
      </c>
      <c r="C39" s="451" t="str">
        <f>IF(COUNTIF(List!AB$63:AB$77,List!B75)=1,INDEX(List!B$63:AB$77,MATCH(List!B75, List!AB$63:AB$77, 0),26),"")</f>
        <v/>
      </c>
      <c r="D39" s="466"/>
      <c r="E39" s="6"/>
      <c r="F39" s="27">
        <v>12</v>
      </c>
      <c r="G39" s="359" t="str">
        <f>IF(COUNTBLANK('Entry Form'!B82)=0, 'Entry Form'!B82, "")</f>
        <v/>
      </c>
      <c r="H39" s="352"/>
      <c r="I39" s="352"/>
      <c r="J39" s="352"/>
      <c r="K39" s="357"/>
      <c r="L39" s="186" t="str">
        <f>IF(COUNTBLANK('Entry Form'!G82)=0, 'Entry Form'!G82, "")</f>
        <v/>
      </c>
      <c r="M39" s="285" t="str">
        <f>IF(COUNTBLANK('Entry Form'!H82)=0, 'Entry Form'!H82, "")</f>
        <v/>
      </c>
      <c r="N39" s="185" t="str">
        <f>IF(COUNTBLANK('Entry Form'!I82)=0, 'Entry Form'!I82, "")</f>
        <v/>
      </c>
      <c r="O39" s="512" t="str">
        <f>IF(COUNTBLANK('Entry Form'!J82)=0, 'Entry Form'!J82, "")</f>
        <v/>
      </c>
      <c r="P39" s="513"/>
      <c r="Q39" s="513"/>
      <c r="R39" s="513"/>
      <c r="S39" s="513"/>
      <c r="T39" s="513"/>
      <c r="U39" s="513"/>
      <c r="V39" s="514"/>
    </row>
    <row r="40" spans="1:22" s="16" customFormat="1" ht="15" customHeight="1" thickBot="1" x14ac:dyDescent="0.25">
      <c r="A40" s="235" t="str">
        <f>IF(COUNTIF(List!AB$63:AB$77,List!B76)=1,INDEX(List!B$63:AB$77,MATCH(List!B76, List!AB$63:AB$77, 0),3)+INDEX(List!B$63:AB$77,MATCH(List!B76, List!AB$63:AB$77, 0),2)*100,"")</f>
        <v/>
      </c>
      <c r="B40" s="91" t="str">
        <f>IF(COUNTIF(List!AB$63:AB$77,List!B76)=1,INDEX(List!B$63:AB$77,MATCH(List!B76, List!AB$63:AB$77, 0),4),"")</f>
        <v/>
      </c>
      <c r="C40" s="451" t="str">
        <f>IF(COUNTIF(List!AB$63:AB$77,List!B76)=1,INDEX(List!B$63:AB$77,MATCH(List!B76, List!AB$63:AB$77, 0),26),"")</f>
        <v/>
      </c>
      <c r="D40" s="466"/>
      <c r="E40" s="6"/>
      <c r="F40" s="436" t="s">
        <v>46</v>
      </c>
      <c r="G40" s="437"/>
      <c r="H40" s="437"/>
      <c r="I40" s="437"/>
      <c r="J40" s="437"/>
      <c r="K40" s="438"/>
      <c r="L40" s="236">
        <f t="shared" ref="L40:M40" si="0">12-COUNTBLANK(L28:L39)</f>
        <v>0</v>
      </c>
      <c r="M40" s="286">
        <f t="shared" si="0"/>
        <v>0</v>
      </c>
      <c r="N40" s="287">
        <f>12-COUNTBLANK(N28:N39)</f>
        <v>0</v>
      </c>
      <c r="O40" s="515"/>
      <c r="P40" s="516"/>
      <c r="Q40" s="6"/>
      <c r="R40" s="6"/>
      <c r="S40" s="6"/>
      <c r="T40" s="6"/>
      <c r="U40" s="6"/>
      <c r="V40" s="6"/>
    </row>
    <row r="41" spans="1:22" s="16" customFormat="1" ht="15" customHeight="1" thickBot="1" x14ac:dyDescent="0.3">
      <c r="A41" s="235" t="str">
        <f>IF(COUNTIF(List!AB$63:AB$77,List!B77)=1,INDEX(List!B$63:AB$77,MATCH(List!B77, List!AB$63:AB$77, 0),3)+INDEX(List!B$63:AB$77,MATCH(List!B77, List!AB$63:AB$77, 0),2)*100,"")</f>
        <v/>
      </c>
      <c r="B41" s="91" t="str">
        <f>IF(COUNTIF(List!AB$63:AB$77,List!B77)=1,INDEX(List!B$63:AB$77,MATCH(List!B77, List!AB$63:AB$77, 0),4),"")</f>
        <v/>
      </c>
      <c r="C41" s="453" t="str">
        <f>IF(COUNTIF(List!AB$63:AB$77,List!B77)=1,INDEX(List!B$63:AB$77,MATCH(List!B77, List!AB$63:AB$77, 0),26),"")</f>
        <v/>
      </c>
      <c r="D41" s="524"/>
      <c r="E41" s="6"/>
      <c r="F41" s="6"/>
      <c r="G41" s="6"/>
      <c r="H41" s="6"/>
      <c r="I41" s="6"/>
      <c r="J41" s="6"/>
      <c r="K41" s="6"/>
      <c r="L41" s="6"/>
      <c r="M41" s="6"/>
      <c r="N41" s="6"/>
      <c r="O41" s="6"/>
      <c r="P41" s="6"/>
      <c r="Q41" s="6"/>
      <c r="R41" s="6"/>
      <c r="S41" s="6"/>
      <c r="T41" s="6"/>
      <c r="U41" s="6"/>
      <c r="V41" s="6"/>
    </row>
    <row r="42" spans="1:22" s="16" customFormat="1" ht="15" customHeight="1" thickBot="1" x14ac:dyDescent="0.3">
      <c r="A42" s="436" t="s">
        <v>65</v>
      </c>
      <c r="B42" s="435"/>
      <c r="C42" s="480">
        <f>15-COUNTBLANK(B27:B41)</f>
        <v>0</v>
      </c>
      <c r="D42" s="481"/>
      <c r="E42" s="6"/>
      <c r="F42" s="6"/>
      <c r="G42" s="6"/>
      <c r="H42" s="6"/>
      <c r="I42" s="6"/>
      <c r="J42" s="6"/>
      <c r="K42" s="6"/>
      <c r="L42" s="6"/>
      <c r="M42" s="6"/>
      <c r="N42" s="6"/>
      <c r="O42" s="6"/>
      <c r="P42" s="6"/>
      <c r="Q42" s="6"/>
      <c r="R42" s="6"/>
      <c r="S42" s="6"/>
      <c r="T42" s="6"/>
      <c r="U42" s="6"/>
      <c r="V42" s="6"/>
    </row>
    <row r="43" spans="1:22" s="16" customFormat="1" ht="15" customHeight="1" x14ac:dyDescent="0.25">
      <c r="A43" s="15"/>
      <c r="B43" s="15"/>
      <c r="C43" s="15"/>
      <c r="T43" s="15"/>
      <c r="U43" s="15"/>
    </row>
    <row r="44" spans="1:22" s="16" customFormat="1" ht="15" customHeight="1" x14ac:dyDescent="0.25">
      <c r="A44" s="15"/>
      <c r="B44" s="15"/>
      <c r="C44" s="15"/>
      <c r="T44" s="15"/>
      <c r="U44" s="15"/>
    </row>
    <row r="45" spans="1:22" s="16" customFormat="1" ht="15" customHeight="1" x14ac:dyDescent="0.25">
      <c r="A45" s="15"/>
      <c r="B45" s="15"/>
      <c r="C45" s="15"/>
      <c r="T45" s="15"/>
      <c r="U45" s="15"/>
    </row>
    <row r="46" spans="1:22" s="16" customFormat="1" ht="15" customHeight="1" x14ac:dyDescent="0.25">
      <c r="A46" s="15"/>
      <c r="B46" s="15"/>
      <c r="C46" s="15"/>
      <c r="T46" s="15"/>
      <c r="U46" s="15"/>
    </row>
    <row r="47" spans="1:22" s="16" customFormat="1" ht="15" customHeight="1" x14ac:dyDescent="0.25">
      <c r="A47" s="15"/>
      <c r="B47" s="15"/>
      <c r="C47" s="15"/>
      <c r="T47" s="15"/>
      <c r="U47" s="15"/>
    </row>
    <row r="48" spans="1:22" s="16" customFormat="1" ht="15" customHeight="1" x14ac:dyDescent="0.25">
      <c r="A48" s="15"/>
      <c r="B48" s="15"/>
      <c r="C48" s="15"/>
      <c r="T48" s="15"/>
      <c r="U48" s="15"/>
    </row>
    <row r="49" spans="1:22" s="16" customFormat="1" ht="15" customHeight="1" x14ac:dyDescent="0.25">
      <c r="A49" s="15"/>
      <c r="B49" s="15"/>
      <c r="C49" s="15"/>
      <c r="T49" s="15"/>
      <c r="U49" s="15"/>
    </row>
    <row r="50" spans="1:22" s="16" customFormat="1" ht="15" customHeight="1" x14ac:dyDescent="0.25">
      <c r="A50" s="15"/>
      <c r="B50" s="15"/>
      <c r="C50" s="15"/>
      <c r="T50" s="15"/>
      <c r="U50" s="15"/>
    </row>
    <row r="51" spans="1:22" s="16" customFormat="1" ht="15" customHeight="1" x14ac:dyDescent="0.25">
      <c r="A51" s="15"/>
      <c r="B51" s="15"/>
      <c r="C51" s="15"/>
      <c r="T51" s="15"/>
      <c r="U51" s="15"/>
    </row>
    <row r="52" spans="1:22" s="16" customFormat="1" ht="15" customHeight="1" x14ac:dyDescent="0.25">
      <c r="A52" s="15"/>
      <c r="B52" s="15"/>
      <c r="C52" s="15"/>
      <c r="T52" s="15"/>
      <c r="U52" s="15"/>
    </row>
    <row r="53" spans="1:22" s="16" customFormat="1" ht="15" customHeight="1" x14ac:dyDescent="0.25">
      <c r="A53" s="15"/>
      <c r="B53" s="15"/>
      <c r="C53" s="15"/>
      <c r="D53" s="15"/>
      <c r="E53" s="15"/>
      <c r="F53" s="15"/>
      <c r="G53" s="15"/>
      <c r="H53" s="15"/>
      <c r="I53" s="15"/>
      <c r="J53" s="15"/>
      <c r="K53" s="15"/>
      <c r="L53" s="15"/>
      <c r="M53" s="15"/>
      <c r="N53" s="15"/>
      <c r="O53" s="15"/>
      <c r="P53" s="15"/>
      <c r="Q53" s="15"/>
      <c r="R53" s="15"/>
      <c r="S53" s="15"/>
      <c r="T53" s="15"/>
      <c r="U53" s="15"/>
    </row>
    <row r="54" spans="1:22" s="16" customFormat="1" ht="15" customHeight="1" x14ac:dyDescent="0.25">
      <c r="A54" s="15"/>
      <c r="B54" s="15"/>
      <c r="C54" s="15"/>
      <c r="D54" s="15"/>
      <c r="E54" s="15"/>
      <c r="F54" s="15"/>
      <c r="G54" s="15"/>
      <c r="H54" s="15"/>
      <c r="I54" s="15"/>
      <c r="J54" s="15"/>
      <c r="K54" s="15"/>
      <c r="L54" s="15"/>
      <c r="M54" s="15"/>
      <c r="N54" s="15"/>
      <c r="O54" s="15"/>
      <c r="P54" s="15"/>
      <c r="Q54" s="15"/>
      <c r="R54" s="15"/>
      <c r="S54" s="15"/>
      <c r="T54" s="15"/>
      <c r="U54" s="15"/>
    </row>
    <row r="55" spans="1:22" s="16" customFormat="1" ht="15" customHeight="1" x14ac:dyDescent="0.25">
      <c r="A55" s="15"/>
      <c r="B55" s="15"/>
      <c r="C55" s="15"/>
      <c r="D55" s="15"/>
      <c r="E55" s="15"/>
      <c r="F55" s="15"/>
      <c r="G55" s="15"/>
      <c r="H55" s="15"/>
      <c r="I55" s="15"/>
      <c r="J55" s="15"/>
      <c r="K55" s="15"/>
      <c r="L55" s="15"/>
      <c r="M55" s="15"/>
      <c r="N55" s="15"/>
      <c r="O55" s="15"/>
      <c r="P55" s="15"/>
      <c r="Q55" s="15"/>
      <c r="R55" s="15"/>
      <c r="S55" s="15"/>
      <c r="T55" s="15"/>
      <c r="U55" s="15"/>
      <c r="V55" s="15"/>
    </row>
    <row r="56" spans="1:22" s="16" customFormat="1" ht="15" customHeight="1" x14ac:dyDescent="0.25">
      <c r="A56" s="15"/>
      <c r="B56" s="15"/>
      <c r="C56" s="15"/>
      <c r="D56" s="15"/>
      <c r="E56" s="15"/>
      <c r="F56" s="15"/>
      <c r="G56" s="15"/>
      <c r="H56" s="15"/>
      <c r="I56" s="15"/>
      <c r="J56" s="15"/>
      <c r="K56" s="15"/>
      <c r="L56" s="15"/>
      <c r="M56" s="15"/>
      <c r="N56" s="15"/>
      <c r="O56" s="15"/>
      <c r="P56" s="15"/>
      <c r="Q56" s="15"/>
      <c r="R56" s="15"/>
      <c r="S56" s="15"/>
      <c r="T56" s="15"/>
      <c r="U56" s="15"/>
      <c r="V56" s="15"/>
    </row>
    <row r="57" spans="1:22" ht="15" customHeight="1" x14ac:dyDescent="0.25"/>
    <row r="58" spans="1:22" ht="15" customHeight="1" x14ac:dyDescent="0.25"/>
    <row r="59" spans="1:22" ht="15" customHeight="1" x14ac:dyDescent="0.25"/>
    <row r="60" spans="1:22" ht="15" customHeight="1" x14ac:dyDescent="0.25"/>
    <row r="61" spans="1:22" ht="15" customHeight="1" x14ac:dyDescent="0.25"/>
    <row r="62" spans="1:22" ht="15" customHeight="1" x14ac:dyDescent="0.25"/>
    <row r="63" spans="1:22" ht="15" customHeight="1" x14ac:dyDescent="0.25"/>
  </sheetData>
  <mergeCells count="138">
    <mergeCell ref="F40:K40"/>
    <mergeCell ref="F26:V26"/>
    <mergeCell ref="F27:K27"/>
    <mergeCell ref="O27:V27"/>
    <mergeCell ref="O28:V28"/>
    <mergeCell ref="O29:V29"/>
    <mergeCell ref="O30:V30"/>
    <mergeCell ref="O31:V31"/>
    <mergeCell ref="O32:V32"/>
    <mergeCell ref="O33:V33"/>
    <mergeCell ref="O34:V34"/>
    <mergeCell ref="O35:V35"/>
    <mergeCell ref="O36:V36"/>
    <mergeCell ref="O37:V37"/>
    <mergeCell ref="O38:V38"/>
    <mergeCell ref="O39:V39"/>
    <mergeCell ref="G37:K37"/>
    <mergeCell ref="G38:K38"/>
    <mergeCell ref="G39:K39"/>
    <mergeCell ref="G34:K34"/>
    <mergeCell ref="G35:K35"/>
    <mergeCell ref="G36:K36"/>
    <mergeCell ref="G31:K31"/>
    <mergeCell ref="G32:K32"/>
    <mergeCell ref="U16:V16"/>
    <mergeCell ref="U17:V17"/>
    <mergeCell ref="G33:K33"/>
    <mergeCell ref="G28:K28"/>
    <mergeCell ref="G29:K29"/>
    <mergeCell ref="G30:K30"/>
    <mergeCell ref="U21:V21"/>
    <mergeCell ref="U22:V22"/>
    <mergeCell ref="U23:V23"/>
    <mergeCell ref="P22:T22"/>
    <mergeCell ref="P23:T23"/>
    <mergeCell ref="F24:T24"/>
    <mergeCell ref="U24:V24"/>
    <mergeCell ref="F22:J22"/>
    <mergeCell ref="F23:J23"/>
    <mergeCell ref="U18:V18"/>
    <mergeCell ref="U19:V19"/>
    <mergeCell ref="U20:V20"/>
    <mergeCell ref="K21:O21"/>
    <mergeCell ref="K22:O22"/>
    <mergeCell ref="K23:O23"/>
    <mergeCell ref="P9:T9"/>
    <mergeCell ref="P10:T10"/>
    <mergeCell ref="P11:T11"/>
    <mergeCell ref="P12:T12"/>
    <mergeCell ref="P13:T13"/>
    <mergeCell ref="P14:T14"/>
    <mergeCell ref="P15:T15"/>
    <mergeCell ref="P16:T16"/>
    <mergeCell ref="P17:T17"/>
    <mergeCell ref="P18:T18"/>
    <mergeCell ref="P19:T19"/>
    <mergeCell ref="P20:T20"/>
    <mergeCell ref="P21:T21"/>
    <mergeCell ref="K16:O16"/>
    <mergeCell ref="K17:O17"/>
    <mergeCell ref="K18:O18"/>
    <mergeCell ref="K19:O19"/>
    <mergeCell ref="K20:O20"/>
    <mergeCell ref="F8:T8"/>
    <mergeCell ref="U8:V8"/>
    <mergeCell ref="K9:O9"/>
    <mergeCell ref="K10:O10"/>
    <mergeCell ref="K11:O11"/>
    <mergeCell ref="K12:O12"/>
    <mergeCell ref="K13:O13"/>
    <mergeCell ref="K14:O14"/>
    <mergeCell ref="K15:O15"/>
    <mergeCell ref="U9:V9"/>
    <mergeCell ref="U10:V10"/>
    <mergeCell ref="U11:V11"/>
    <mergeCell ref="U12:V12"/>
    <mergeCell ref="U13:V13"/>
    <mergeCell ref="U14:V14"/>
    <mergeCell ref="U15:V15"/>
    <mergeCell ref="F19:J19"/>
    <mergeCell ref="F20:J20"/>
    <mergeCell ref="F21:J21"/>
    <mergeCell ref="C35:D35"/>
    <mergeCell ref="C36:D36"/>
    <mergeCell ref="C37:D37"/>
    <mergeCell ref="C38:D38"/>
    <mergeCell ref="C39:D39"/>
    <mergeCell ref="C30:D30"/>
    <mergeCell ref="C31:D31"/>
    <mergeCell ref="C32:D32"/>
    <mergeCell ref="Q1:V1"/>
    <mergeCell ref="C1:P1"/>
    <mergeCell ref="A5:V5"/>
    <mergeCell ref="U3:V3"/>
    <mergeCell ref="B3:T3"/>
    <mergeCell ref="A7:V7"/>
    <mergeCell ref="C8:D8"/>
    <mergeCell ref="C9:D9"/>
    <mergeCell ref="C33:D33"/>
    <mergeCell ref="C20:D20"/>
    <mergeCell ref="C21:D21"/>
    <mergeCell ref="C22:D22"/>
    <mergeCell ref="C23:D23"/>
    <mergeCell ref="C24:D24"/>
    <mergeCell ref="C15:D15"/>
    <mergeCell ref="C16:D16"/>
    <mergeCell ref="C17:D17"/>
    <mergeCell ref="C18:D18"/>
    <mergeCell ref="C19:D19"/>
    <mergeCell ref="F9:J9"/>
    <mergeCell ref="F10:J10"/>
    <mergeCell ref="F11:J11"/>
    <mergeCell ref="F12:J12"/>
    <mergeCell ref="F13:J13"/>
    <mergeCell ref="O40:P40"/>
    <mergeCell ref="A26:B26"/>
    <mergeCell ref="A8:B8"/>
    <mergeCell ref="A1:B1"/>
    <mergeCell ref="A24:B24"/>
    <mergeCell ref="A42:B42"/>
    <mergeCell ref="C26:D26"/>
    <mergeCell ref="C27:D27"/>
    <mergeCell ref="C28:D28"/>
    <mergeCell ref="C29:D29"/>
    <mergeCell ref="C10:D10"/>
    <mergeCell ref="C11:D11"/>
    <mergeCell ref="C12:D12"/>
    <mergeCell ref="C13:D13"/>
    <mergeCell ref="C14:D14"/>
    <mergeCell ref="C34:D34"/>
    <mergeCell ref="C40:D40"/>
    <mergeCell ref="C41:D41"/>
    <mergeCell ref="C42:D42"/>
    <mergeCell ref="F14:J14"/>
    <mergeCell ref="F15:J15"/>
    <mergeCell ref="F16:J16"/>
    <mergeCell ref="F17:J17"/>
    <mergeCell ref="F18:J18"/>
  </mergeCells>
  <pageMargins left="0.5" right="0.5" top="0.5" bottom="0.5" header="0" footer="0"/>
  <pageSetup scale="81" fitToHeight="0" orientation="portrait" horizontalDpi="1200" verticalDpi="1200" r:id="rId1"/>
  <ignoredErrors>
    <ignoredError sqref="L39:O39 G28:G39 L28:O28 L29:O29 L30:O30 L31:O31 L32:O32 L33:O33 L34:O34 L35:O35 L36:O36 L37:O37 L38:O3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18"/>
  <sheetViews>
    <sheetView zoomScaleNormal="100" workbookViewId="0">
      <selection activeCell="D1" sqref="D1:W1"/>
    </sheetView>
  </sheetViews>
  <sheetFormatPr defaultColWidth="8.85546875" defaultRowHeight="15" customHeight="1" x14ac:dyDescent="0.25"/>
  <cols>
    <col min="1" max="3" width="4.7109375" style="16" customWidth="1"/>
    <col min="4" max="4" width="24.7109375" style="16" customWidth="1"/>
    <col min="5" max="8" width="4.7109375" style="16" customWidth="1"/>
    <col min="9" max="9" width="24.7109375" style="16" hidden="1" customWidth="1"/>
    <col min="10" max="26" width="4.7109375" style="16" customWidth="1"/>
    <col min="27" max="16384" width="8.85546875" style="16"/>
  </cols>
  <sheetData>
    <row r="1" spans="1:26" ht="30" customHeight="1" thickBot="1" x14ac:dyDescent="0.35">
      <c r="A1" s="540">
        <f>SchoolCode</f>
        <v>0</v>
      </c>
      <c r="B1" s="538"/>
      <c r="C1" s="538"/>
      <c r="D1" s="538">
        <f>'Entry Form'!S4</f>
        <v>0</v>
      </c>
      <c r="E1" s="538"/>
      <c r="F1" s="538"/>
      <c r="G1" s="538"/>
      <c r="H1" s="538"/>
      <c r="I1" s="538"/>
      <c r="J1" s="538"/>
      <c r="K1" s="538"/>
      <c r="L1" s="538"/>
      <c r="M1" s="538"/>
      <c r="N1" s="538"/>
      <c r="O1" s="538"/>
      <c r="P1" s="538"/>
      <c r="Q1" s="538"/>
      <c r="R1" s="538"/>
      <c r="S1" s="538"/>
      <c r="T1" s="538"/>
      <c r="U1" s="538"/>
      <c r="V1" s="538"/>
      <c r="W1" s="538"/>
      <c r="X1" s="538">
        <f>SchoolCode</f>
        <v>0</v>
      </c>
      <c r="Y1" s="538"/>
      <c r="Z1" s="539"/>
    </row>
    <row r="2" spans="1:26" ht="13.9" customHeight="1" thickBot="1" x14ac:dyDescent="0.3">
      <c r="A2" s="541" t="s">
        <v>108</v>
      </c>
      <c r="B2" s="422" t="s">
        <v>87</v>
      </c>
      <c r="C2" s="423"/>
      <c r="D2" s="543" t="s">
        <v>9</v>
      </c>
      <c r="E2" s="491" t="s">
        <v>109</v>
      </c>
      <c r="F2" s="546" t="s">
        <v>12</v>
      </c>
      <c r="G2" s="429"/>
      <c r="H2" s="429"/>
      <c r="I2" s="429"/>
      <c r="J2" s="429"/>
      <c r="K2" s="429"/>
      <c r="L2" s="429"/>
      <c r="M2" s="547"/>
      <c r="N2" s="431" t="s">
        <v>19</v>
      </c>
      <c r="O2" s="432"/>
      <c r="P2" s="432"/>
      <c r="Q2" s="432"/>
      <c r="R2" s="432"/>
      <c r="S2" s="432"/>
      <c r="T2" s="433"/>
      <c r="U2" s="437" t="s">
        <v>91</v>
      </c>
      <c r="V2" s="437"/>
      <c r="W2" s="437"/>
      <c r="X2" s="437"/>
      <c r="Y2" s="437"/>
      <c r="Z2" s="438"/>
    </row>
    <row r="3" spans="1:26" ht="13.9" customHeight="1" thickBot="1" x14ac:dyDescent="0.3">
      <c r="A3" s="542"/>
      <c r="B3" s="424"/>
      <c r="C3" s="425"/>
      <c r="D3" s="544"/>
      <c r="E3" s="545"/>
      <c r="F3" s="95" t="s">
        <v>13</v>
      </c>
      <c r="G3" s="219" t="s">
        <v>14</v>
      </c>
      <c r="H3" s="219" t="s">
        <v>14</v>
      </c>
      <c r="I3" s="219" t="s">
        <v>27</v>
      </c>
      <c r="J3" s="219" t="s">
        <v>15</v>
      </c>
      <c r="K3" s="219" t="s">
        <v>16</v>
      </c>
      <c r="L3" s="219" t="s">
        <v>17</v>
      </c>
      <c r="M3" s="247" t="s">
        <v>18</v>
      </c>
      <c r="N3" s="220" t="s">
        <v>20</v>
      </c>
      <c r="O3" s="221" t="s">
        <v>21</v>
      </c>
      <c r="P3" s="221" t="s">
        <v>22</v>
      </c>
      <c r="Q3" s="221" t="s">
        <v>23</v>
      </c>
      <c r="R3" s="221" t="s">
        <v>24</v>
      </c>
      <c r="S3" s="221" t="s">
        <v>25</v>
      </c>
      <c r="T3" s="222" t="s">
        <v>26</v>
      </c>
      <c r="U3" s="248" t="s">
        <v>92</v>
      </c>
      <c r="V3" s="249" t="s">
        <v>85</v>
      </c>
      <c r="W3" s="220" t="s">
        <v>93</v>
      </c>
      <c r="X3" s="221" t="s">
        <v>85</v>
      </c>
      <c r="Y3" s="221" t="s">
        <v>94</v>
      </c>
      <c r="Z3" s="222" t="s">
        <v>85</v>
      </c>
    </row>
    <row r="4" spans="1:26" ht="13.9" customHeight="1" x14ac:dyDescent="0.3">
      <c r="A4" s="253">
        <v>1</v>
      </c>
      <c r="B4" s="23" t="str">
        <f>IF(COUNTBLANK(C4)=0,X$1, "")</f>
        <v/>
      </c>
      <c r="C4" s="226" t="str">
        <f>IF(A4&lt;=MAX(List!D$8:D$122), 'Tab Sheet'!A4, "")</f>
        <v/>
      </c>
      <c r="D4" s="232" t="str">
        <f>IF(COUNTIF(List!D$8:D$122,A4)&gt;=1,INDEX(List!B$8:AA$122,MATCH(A4, List!D$8:D$122, 0),4),"")</f>
        <v/>
      </c>
      <c r="E4" s="42" t="str">
        <f>IF(COUNTIF(List!D$8:D$122,A4)&gt;=1,IF(INDEX(List!B$8:AA$122,MATCH(A4, List!D$8:D$122, 0),5)=0, "", INDEX(List!B$8:AA$122,MATCH(A4, List!D$8:D$122, 0),5)),"")</f>
        <v/>
      </c>
      <c r="F4" s="24" t="str">
        <f>IF(COUNTIF(List!D$8:D$122,A4)&gt;=1,IF(INDEX(List!B$8:AA$122,MATCH(A4, List!D$8:D$122, 0),6)=0, "",INDEX(List!B$8:AA$122,MATCH(A4, List!D$8:D$122, 0),6)),"")</f>
        <v/>
      </c>
      <c r="G4" s="225" t="str">
        <f>IF(COUNTIF(List!D$8:D$122,A4)&gt;=1,IF(INDEX(List!B$8:AA$122,MATCH(A4, List!D$8:D$122, 0),7)=0, "",INDEX(List!B$8:AA$122,MATCH(A4, List!D$8:D$122, 0),7)),"")</f>
        <v/>
      </c>
      <c r="H4" s="225" t="str">
        <f>IF(COUNTIF(List!D$8:D$122,A4)&gt;=1,IF(INDEX(List!B$8:AA$122,MATCH(A4, List!D$8:D$122, 0),8)=0, "",INDEX(List!B$8:AA$122,MATCH(A4, List!D$8:D$122, 0),8)),"")</f>
        <v/>
      </c>
      <c r="I4" s="225" t="str">
        <f>IF(COUNTIF(List!D$8:D$122,A4)&gt;=1,IF(INDEX(List!B$8:AA$122,MATCH(A4, List!D$8:D$122, 0),20)=0, "",INDEX(List!B$8:AA$122,MATCH(A4, List!D$8:D$122, 0),20)),"")</f>
        <v/>
      </c>
      <c r="J4" s="225" t="str">
        <f>IF(COUNTIF(List!D$8:D$122,A4)&gt;=1,IF(INDEX(List!B$8:AA$122,MATCH(A4, List!D$8:D$122, 0),9)=0, "",INDEX(List!B$8:AA$122,MATCH(A4, List!D$8:D$122, 0),9)),"")</f>
        <v/>
      </c>
      <c r="K4" s="225" t="str">
        <f>IF(COUNTIF(List!D$8:D$122,A4)&gt;=1,IF(INDEX(List!B$8:AA$122,MATCH(A4, List!D$8:D$122, 0),10)=0, "",INDEX(List!B$8:AA$122,MATCH(A4, List!D$8:D$122, 0),10)),"")</f>
        <v/>
      </c>
      <c r="L4" s="225" t="str">
        <f>IF(COUNTIF(List!D$8:D$122,A4)&gt;=1,IF(INDEX(List!B$8:AA$122,MATCH(A4, List!D$8:D$122, 0),11)=0, "",INDEX(List!B$8:AA$122,MATCH(A4, List!D$8:D$122, 0),11)),"")</f>
        <v/>
      </c>
      <c r="M4" s="227" t="str">
        <f>IF(COUNTIF(List!D$8:D$122,A4)&gt;=1,IF(INDEX(List!B$8:AA$122,MATCH(A4, List!D$8:D$122, 0),12)=0, "",INDEX(List!B$8:AA$122,MATCH(A4, List!D$8:D$122, 0),12)),"")</f>
        <v/>
      </c>
      <c r="N4" s="31" t="str">
        <f>IF(COUNTIF(List!D$8:D$122,A4)&gt;=1,IF(INDEX(List!B$8:AA$122,MATCH(A4, List!D$8:D$122, 0),13)=0, "",INDEX(List!B$8:AA$122,MATCH(A4, List!D$8:D$122, 0),13)),"")</f>
        <v/>
      </c>
      <c r="O4" s="38" t="str">
        <f>IF(COUNTIF(List!D$8:D$122,A4)&gt;=1,IF(INDEX(List!B$8:AA$122,MATCH(A4, List!D$8:D$122, 0),14)=0, "",INDEX(List!B$8:AA$122,MATCH(A4, List!D$8:D$122, 0),14)),"")</f>
        <v/>
      </c>
      <c r="P4" s="38" t="str">
        <f>IF(COUNTIF(List!D$8:D$122,A4)&gt;=1,IF(INDEX(List!B$8:AA$122,MATCH(A4, List!D$8:D$122, 0),15)=0, "",INDEX(List!B$8:AA$122,MATCH(A4, List!D$8:D$122, 0),15)),"")</f>
        <v/>
      </c>
      <c r="Q4" s="38" t="str">
        <f>IF(COUNTIF(List!D$8:D$122,A4)&gt;=1,IF(INDEX(List!B$8:AA$122,MATCH(A4, List!D$8:D$122, 0),16)=0, "",INDEX(List!B$8:AA$122,MATCH(A4, List!D$8:D$122, 0),16)),"")</f>
        <v/>
      </c>
      <c r="R4" s="38" t="str">
        <f>IF(COUNTIF(List!D$8:D$122,A4)&gt;=1,IF(INDEX(List!B$8:AA$122,MATCH(A4, List!D$8:D$122, 0),17)=0, "",INDEX(List!B$8:AA$122,MATCH(A4, List!D$8:D$122, 0),17)),"")</f>
        <v/>
      </c>
      <c r="S4" s="38" t="str">
        <f>IF(COUNTIF(List!D$8:D$122,A4)&gt;=1,IF(INDEX(List!B$8:AA$122,MATCH(A4, List!D$8:D$122, 0),18)=0, "",INDEX(List!B$8:AA$122,MATCH(A4, List!D$8:D$122, 0),18)),"")</f>
        <v/>
      </c>
      <c r="T4" s="7" t="str">
        <f>IF(COUNTIF(List!D$8:D$122,A4)&gt;=1,IF(INDEX(List!B$8:AA$122,MATCH(A4, List!D$8:D$122, 0),19)=0, "",INDEX(List!B$8:AA$122,MATCH(A4, List!D$8:D$122, 0),19)),"")</f>
        <v/>
      </c>
      <c r="U4" s="24" t="str">
        <f>IF(COUNTIF(List!D$78:D$122,A4)&gt;=1,IF(INDEX(List!B$78:AA$122,MATCH(A4, List!D$78:D$122, 0),21)=0, "",INDEX(List!B$78:AA$122,MATCH(A4, List!D$78:D$122, 0),21)),"")</f>
        <v/>
      </c>
      <c r="V4" s="227" t="str">
        <f>IF(COUNTIF(List!D$78:D$122,A4)&gt;=1,IF(INDEX(List!B$78:AA$122,MATCH(A4, List!D$78:D$122, 0),22)=0, "",INDEX(List!B$78:AA$122,MATCH(A4, List!D$78:D$122, 0),22)),"")</f>
        <v/>
      </c>
      <c r="W4" s="31" t="str">
        <f>IF(COUNTIF(List!D$48:D$77,A4)&gt;=1,IF(INDEX(List!B$48:AA$77,MATCH(A4, List!D$48:D$77, 0),23)=0, "",INDEX(List!B$48:AA$77,MATCH(A4, List!D$48:D$77, 0),23)),"")</f>
        <v/>
      </c>
      <c r="X4" s="38" t="str">
        <f>IF(COUNTIF(List!D$48:D$77,A4)&gt;=1,IF(INDEX(List!B$48:AA$77,MATCH(A4, List!D$48:D$77, 0),24)=0, "",INDEX(List!B$48:AA$77,MATCH(A4, List!D$48:D$77, 0),24)),"")</f>
        <v/>
      </c>
      <c r="Y4" s="38" t="str">
        <f>IF(COUNTIF(List!D$48:D$77,A4)&gt;=1,IF(INDEX(List!B$48:AA$77,MATCH(A4, List!D$48:D$77, 0),25)=0, "",INDEX(List!B$48:AA$77,MATCH(A4, List!D$48:D$77, 0),25)),"")</f>
        <v/>
      </c>
      <c r="Z4" s="7" t="str">
        <f>IF(COUNTIF(List!D$48:D$77,A4)&gt;=1,IF(INDEX(List!B$48:AA$77,MATCH(A4, List!D$48:D$77, 0),26)=0, "",INDEX(List!B$48:AA$77,MATCH(A4, List!D$48:D$77, 0),26)),"")</f>
        <v/>
      </c>
    </row>
    <row r="5" spans="1:26" ht="13.9" customHeight="1" x14ac:dyDescent="0.3">
      <c r="A5" s="254">
        <v>2</v>
      </c>
      <c r="B5" s="25" t="str">
        <f t="shared" ref="B5:B68" si="0">IF(COUNTBLANK(C5)=0,X$1, "")</f>
        <v/>
      </c>
      <c r="C5" s="228" t="str">
        <f>IF(A5&lt;=MAX(List!D$8:D$122), 'Tab Sheet'!A5, "")</f>
        <v/>
      </c>
      <c r="D5" s="233" t="str">
        <f>IF(COUNTIF(List!D$8:D$122,A5)&gt;=1,INDEX(List!B$8:AA$122,MATCH(A5, List!D$8:D$122, 0),4),"")</f>
        <v/>
      </c>
      <c r="E5" s="43" t="str">
        <f>IF(COUNTIF(List!D$8:D$122,A5)&gt;=1,IF(INDEX(List!B$8:AA$122,MATCH(A5, List!D$8:D$122, 0),5)=0, "", INDEX(List!B$8:AA$122,MATCH(A5, List!D$8:D$122, 0),5)),"")</f>
        <v/>
      </c>
      <c r="F5" s="26" t="str">
        <f>IF(COUNTIF(List!D$8:D$122,A5)&gt;=1,IF(INDEX(List!B$8:AA$122,MATCH(A5, List!D$8:D$122, 0),6)=0, "",INDEX(List!B$8:AA$122,MATCH(A5, List!D$8:D$122, 0),6)),"")</f>
        <v/>
      </c>
      <c r="G5" s="223" t="str">
        <f>IF(COUNTIF(List!D$8:D$122,A5)&gt;=1,IF(INDEX(List!B$8:AA$122,MATCH(A5, List!D$8:D$122, 0),7)=0, "",INDEX(List!B$8:AA$122,MATCH(A5, List!D$8:D$122, 0),7)),"")</f>
        <v/>
      </c>
      <c r="H5" s="223" t="str">
        <f>IF(COUNTIF(List!D$8:D$122,A5)&gt;=1,IF(INDEX(List!B$8:AA$122,MATCH(A5, List!D$8:D$122, 0),8)=0, "",INDEX(List!B$8:AA$122,MATCH(A5, List!D$8:D$122, 0),8)),"")</f>
        <v/>
      </c>
      <c r="I5" s="223" t="str">
        <f>IF(COUNTIF(List!D$8:D$122,A5)&gt;=1,IF(INDEX(List!B$8:AA$122,MATCH(A5, List!D$8:D$122, 0),20)=0, "",INDEX(List!B$8:AA$122,MATCH(A5, List!D$8:D$122, 0),20)),"")</f>
        <v/>
      </c>
      <c r="J5" s="223" t="str">
        <f>IF(COUNTIF(List!D$8:D$122,A5)&gt;=1,IF(INDEX(List!B$8:AA$122,MATCH(A5, List!D$8:D$122, 0),9)=0, "",INDEX(List!B$8:AA$122,MATCH(A5, List!D$8:D$122, 0),9)),"")</f>
        <v/>
      </c>
      <c r="K5" s="223" t="str">
        <f>IF(COUNTIF(List!D$8:D$122,A5)&gt;=1,IF(INDEX(List!B$8:AA$122,MATCH(A5, List!D$8:D$122, 0),10)=0, "",INDEX(List!B$8:AA$122,MATCH(A5, List!D$8:D$122, 0),10)),"")</f>
        <v/>
      </c>
      <c r="L5" s="223" t="str">
        <f>IF(COUNTIF(List!D$8:D$122,A5)&gt;=1,IF(INDEX(List!B$8:AA$122,MATCH(A5, List!D$8:D$122, 0),11)=0, "",INDEX(List!B$8:AA$122,MATCH(A5, List!D$8:D$122, 0),11)),"")</f>
        <v/>
      </c>
      <c r="M5" s="224" t="str">
        <f>IF(COUNTIF(List!D$8:D$122,A5)&gt;=1,IF(INDEX(List!B$8:AA$122,MATCH(A5, List!D$8:D$122, 0),12)=0, "",INDEX(List!B$8:AA$122,MATCH(A5, List!D$8:D$122, 0),12)),"")</f>
        <v/>
      </c>
      <c r="N5" s="11" t="str">
        <f>IF(COUNTIF(List!D$8:D$122,A5)&gt;=1,IF(INDEX(List!B$8:AA$122,MATCH(A5, List!D$8:D$122, 0),13)=0, "",INDEX(List!B$8:AA$122,MATCH(A5, List!D$8:D$122, 0),13)),"")</f>
        <v/>
      </c>
      <c r="O5" s="12" t="str">
        <f>IF(COUNTIF(List!D$8:D$122,A5)&gt;=1,IF(INDEX(List!B$8:AA$122,MATCH(A5, List!D$8:D$122, 0),14)=0, "",INDEX(List!B$8:AA$122,MATCH(A5, List!D$8:D$122, 0),14)),"")</f>
        <v/>
      </c>
      <c r="P5" s="12" t="str">
        <f>IF(COUNTIF(List!D$8:D$122,A5)&gt;=1,IF(INDEX(List!B$8:AA$122,MATCH(A5, List!D$8:D$122, 0),15)=0, "",INDEX(List!B$8:AA$122,MATCH(A5, List!D$8:D$122, 0),15)),"")</f>
        <v/>
      </c>
      <c r="Q5" s="12" t="str">
        <f>IF(COUNTIF(List!D$8:D$122,A5)&gt;=1,IF(INDEX(List!B$8:AA$122,MATCH(A5, List!D$8:D$122, 0),16)=0, "",INDEX(List!B$8:AA$122,MATCH(A5, List!D$8:D$122, 0),16)),"")</f>
        <v/>
      </c>
      <c r="R5" s="12" t="str">
        <f>IF(COUNTIF(List!D$8:D$122,A5)&gt;=1,IF(INDEX(List!B$8:AA$122,MATCH(A5, List!D$8:D$122, 0),17)=0, "",INDEX(List!B$8:AA$122,MATCH(A5, List!D$8:D$122, 0),17)),"")</f>
        <v/>
      </c>
      <c r="S5" s="12" t="str">
        <f>IF(COUNTIF(List!D$8:D$122,A5)&gt;=1,IF(INDEX(List!B$8:AA$122,MATCH(A5, List!D$8:D$122, 0),18)=0, "",INDEX(List!B$8:AA$122,MATCH(A5, List!D$8:D$122, 0),18)),"")</f>
        <v/>
      </c>
      <c r="T5" s="10" t="str">
        <f>IF(COUNTIF(List!D$8:D$122,A5)&gt;=1,IF(INDEX(List!B$8:AA$122,MATCH(A5, List!D$8:D$122, 0),19)=0, "",INDEX(List!B$8:AA$122,MATCH(A5, List!D$8:D$122, 0),19)),"")</f>
        <v/>
      </c>
      <c r="U5" s="26" t="str">
        <f>IF(COUNTIF(List!D$78:D$122,A5)&gt;=1,IF(INDEX(List!B$78:AA$122,MATCH(A5, List!D$78:D$122, 0),21)=0, "",INDEX(List!B$78:AA$122,MATCH(A5, List!D$78:D$122, 0),21)),"")</f>
        <v/>
      </c>
      <c r="V5" s="224" t="str">
        <f>IF(COUNTIF(List!D$78:D$122,A5)&gt;=1,IF(INDEX(List!B$78:AA$122,MATCH(A5, List!D$78:D$122, 0),22)=0, "",INDEX(List!B$78:AA$122,MATCH(A5, List!D$78:D$122, 0),22)),"")</f>
        <v/>
      </c>
      <c r="W5" s="11" t="str">
        <f>IF(COUNTIF(List!D$48:D$77,A5)&gt;=1,IF(INDEX(List!B$48:AA$77,MATCH(A5, List!D$48:D$77, 0),23)=0, "",INDEX(List!B$48:AA$77,MATCH(A5, List!D$48:D$77, 0),23)),"")</f>
        <v/>
      </c>
      <c r="X5" s="12" t="str">
        <f>IF(COUNTIF(List!D$48:D$77,A5)&gt;=1,IF(INDEX(List!B$48:AA$77,MATCH(A5, List!D$48:D$77, 0),24)=0, "",INDEX(List!B$48:AA$77,MATCH(A5, List!D$48:D$77, 0),24)),"")</f>
        <v/>
      </c>
      <c r="Y5" s="12" t="str">
        <f>IF(COUNTIF(List!D$48:D$77,A5)&gt;=1,IF(INDEX(List!B$48:AA$77,MATCH(A5, List!D$48:D$77, 0),25)=0, "",INDEX(List!B$48:AA$77,MATCH(A5, List!D$48:D$77, 0),25)),"")</f>
        <v/>
      </c>
      <c r="Z5" s="10" t="str">
        <f>IF(COUNTIF(List!D$48:D$77,A5)&gt;=1,IF(INDEX(List!B$48:AA$77,MATCH(A5, List!D$48:D$77, 0),26)=0, "",INDEX(List!B$48:AA$77,MATCH(A5, List!D$48:D$77, 0),26)),"")</f>
        <v/>
      </c>
    </row>
    <row r="6" spans="1:26" ht="13.9" customHeight="1" x14ac:dyDescent="0.3">
      <c r="A6" s="254">
        <v>3</v>
      </c>
      <c r="B6" s="25" t="str">
        <f t="shared" si="0"/>
        <v/>
      </c>
      <c r="C6" s="228" t="str">
        <f>IF(A6&lt;=MAX(List!D$8:D$122), 'Tab Sheet'!A6, "")</f>
        <v/>
      </c>
      <c r="D6" s="233" t="str">
        <f>IF(COUNTIF(List!D$8:D$122,A6)&gt;=1,INDEX(List!B$8:AA$122,MATCH(A6, List!D$8:D$122, 0),4),"")</f>
        <v/>
      </c>
      <c r="E6" s="43" t="str">
        <f>IF(COUNTIF(List!D$8:D$122,A6)&gt;=1,IF(INDEX(List!B$8:AA$122,MATCH(A6, List!D$8:D$122, 0),5)=0, "", INDEX(List!B$8:AA$122,MATCH(A6, List!D$8:D$122, 0),5)),"")</f>
        <v/>
      </c>
      <c r="F6" s="26" t="str">
        <f>IF(COUNTIF(List!D$8:D$122,A6)&gt;=1,IF(INDEX(List!B$8:AA$122,MATCH(A6, List!D$8:D$122, 0),6)=0, "",INDEX(List!B$8:AA$122,MATCH(A6, List!D$8:D$122, 0),6)),"")</f>
        <v/>
      </c>
      <c r="G6" s="223" t="str">
        <f>IF(COUNTIF(List!D$8:D$122,A6)&gt;=1,IF(INDEX(List!B$8:AA$122,MATCH(A6, List!D$8:D$122, 0),7)=0, "",INDEX(List!B$8:AA$122,MATCH(A6, List!D$8:D$122, 0),7)),"")</f>
        <v/>
      </c>
      <c r="H6" s="223" t="str">
        <f>IF(COUNTIF(List!D$8:D$122,A6)&gt;=1,IF(INDEX(List!B$8:AA$122,MATCH(A6, List!D$8:D$122, 0),8)=0, "",INDEX(List!B$8:AA$122,MATCH(A6, List!D$8:D$122, 0),8)),"")</f>
        <v/>
      </c>
      <c r="I6" s="223" t="str">
        <f>IF(COUNTIF(List!D$8:D$122,A6)&gt;=1,IF(INDEX(List!B$8:AA$122,MATCH(A6, List!D$8:D$122, 0),20)=0, "",INDEX(List!B$8:AA$122,MATCH(A6, List!D$8:D$122, 0),20)),"")</f>
        <v/>
      </c>
      <c r="J6" s="223" t="str">
        <f>IF(COUNTIF(List!D$8:D$122,A6)&gt;=1,IF(INDEX(List!B$8:AA$122,MATCH(A6, List!D$8:D$122, 0),9)=0, "",INDEX(List!B$8:AA$122,MATCH(A6, List!D$8:D$122, 0),9)),"")</f>
        <v/>
      </c>
      <c r="K6" s="223" t="str">
        <f>IF(COUNTIF(List!D$8:D$122,A6)&gt;=1,IF(INDEX(List!B$8:AA$122,MATCH(A6, List!D$8:D$122, 0),10)=0, "",INDEX(List!B$8:AA$122,MATCH(A6, List!D$8:D$122, 0),10)),"")</f>
        <v/>
      </c>
      <c r="L6" s="223" t="str">
        <f>IF(COUNTIF(List!D$8:D$122,A6)&gt;=1,IF(INDEX(List!B$8:AA$122,MATCH(A6, List!D$8:D$122, 0),11)=0, "",INDEX(List!B$8:AA$122,MATCH(A6, List!D$8:D$122, 0),11)),"")</f>
        <v/>
      </c>
      <c r="M6" s="224" t="str">
        <f>IF(COUNTIF(List!D$8:D$122,A6)&gt;=1,IF(INDEX(List!B$8:AA$122,MATCH(A6, List!D$8:D$122, 0),12)=0, "",INDEX(List!B$8:AA$122,MATCH(A6, List!D$8:D$122, 0),12)),"")</f>
        <v/>
      </c>
      <c r="N6" s="11" t="str">
        <f>IF(COUNTIF(List!D$8:D$122,A6)&gt;=1,IF(INDEX(List!B$8:AA$122,MATCH(A6, List!D$8:D$122, 0),13)=0, "",INDEX(List!B$8:AA$122,MATCH(A6, List!D$8:D$122, 0),13)),"")</f>
        <v/>
      </c>
      <c r="O6" s="12" t="str">
        <f>IF(COUNTIF(List!D$8:D$122,A6)&gt;=1,IF(INDEX(List!B$8:AA$122,MATCH(A6, List!D$8:D$122, 0),14)=0, "",INDEX(List!B$8:AA$122,MATCH(A6, List!D$8:D$122, 0),14)),"")</f>
        <v/>
      </c>
      <c r="P6" s="12" t="str">
        <f>IF(COUNTIF(List!D$8:D$122,A6)&gt;=1,IF(INDEX(List!B$8:AA$122,MATCH(A6, List!D$8:D$122, 0),15)=0, "",INDEX(List!B$8:AA$122,MATCH(A6, List!D$8:D$122, 0),15)),"")</f>
        <v/>
      </c>
      <c r="Q6" s="12" t="str">
        <f>IF(COUNTIF(List!D$8:D$122,A6)&gt;=1,IF(INDEX(List!B$8:AA$122,MATCH(A6, List!D$8:D$122, 0),16)=0, "",INDEX(List!B$8:AA$122,MATCH(A6, List!D$8:D$122, 0),16)),"")</f>
        <v/>
      </c>
      <c r="R6" s="12" t="str">
        <f>IF(COUNTIF(List!D$8:D$122,A6)&gt;=1,IF(INDEX(List!B$8:AA$122,MATCH(A6, List!D$8:D$122, 0),17)=0, "",INDEX(List!B$8:AA$122,MATCH(A6, List!D$8:D$122, 0),17)),"")</f>
        <v/>
      </c>
      <c r="S6" s="12" t="str">
        <f>IF(COUNTIF(List!D$8:D$122,A6)&gt;=1,IF(INDEX(List!B$8:AA$122,MATCH(A6, List!D$8:D$122, 0),18)=0, "",INDEX(List!B$8:AA$122,MATCH(A6, List!D$8:D$122, 0),18)),"")</f>
        <v/>
      </c>
      <c r="T6" s="10" t="str">
        <f>IF(COUNTIF(List!D$8:D$122,A6)&gt;=1,IF(INDEX(List!B$8:AA$122,MATCH(A6, List!D$8:D$122, 0),19)=0, "",INDEX(List!B$8:AA$122,MATCH(A6, List!D$8:D$122, 0),19)),"")</f>
        <v/>
      </c>
      <c r="U6" s="26" t="str">
        <f>IF(COUNTIF(List!D$78:D$122,A6)&gt;=1,IF(INDEX(List!B$78:AA$122,MATCH(A6, List!D$78:D$122, 0),21)=0, "",INDEX(List!B$78:AA$122,MATCH(A6, List!D$78:D$122, 0),21)),"")</f>
        <v/>
      </c>
      <c r="V6" s="224" t="str">
        <f>IF(COUNTIF(List!D$78:D$122,A6)&gt;=1,IF(INDEX(List!B$78:AA$122,MATCH(A6, List!D$78:D$122, 0),22)=0, "",INDEX(List!B$78:AA$122,MATCH(A6, List!D$78:D$122, 0),22)),"")</f>
        <v/>
      </c>
      <c r="W6" s="11" t="str">
        <f>IF(COUNTIF(List!D$48:D$77,A6)&gt;=1,IF(INDEX(List!B$48:AA$77,MATCH(A6, List!D$48:D$77, 0),23)=0, "",INDEX(List!B$48:AA$77,MATCH(A6, List!D$48:D$77, 0),23)),"")</f>
        <v/>
      </c>
      <c r="X6" s="12" t="str">
        <f>IF(COUNTIF(List!D$48:D$77,A6)&gt;=1,IF(INDEX(List!B$48:AA$77,MATCH(A6, List!D$48:D$77, 0),24)=0, "",INDEX(List!B$48:AA$77,MATCH(A6, List!D$48:D$77, 0),24)),"")</f>
        <v/>
      </c>
      <c r="Y6" s="12" t="str">
        <f>IF(COUNTIF(List!D$48:D$77,A6)&gt;=1,IF(INDEX(List!B$48:AA$77,MATCH(A6, List!D$48:D$77, 0),25)=0, "",INDEX(List!B$48:AA$77,MATCH(A6, List!D$48:D$77, 0),25)),"")</f>
        <v/>
      </c>
      <c r="Z6" s="10" t="str">
        <f>IF(COUNTIF(List!D$48:D$77,A6)&gt;=1,IF(INDEX(List!B$48:AA$77,MATCH(A6, List!D$48:D$77, 0),26)=0, "",INDEX(List!B$48:AA$77,MATCH(A6, List!D$48:D$77, 0),26)),"")</f>
        <v/>
      </c>
    </row>
    <row r="7" spans="1:26" ht="13.9" customHeight="1" x14ac:dyDescent="0.3">
      <c r="A7" s="254">
        <v>4</v>
      </c>
      <c r="B7" s="25" t="str">
        <f t="shared" si="0"/>
        <v/>
      </c>
      <c r="C7" s="228" t="str">
        <f>IF(A7&lt;=MAX(List!D$8:D$122), 'Tab Sheet'!A7, "")</f>
        <v/>
      </c>
      <c r="D7" s="233" t="str">
        <f>IF(COUNTIF(List!D$8:D$122,A7)&gt;=1,INDEX(List!B$8:AA$122,MATCH(A7, List!D$8:D$122, 0),4),"")</f>
        <v/>
      </c>
      <c r="E7" s="43" t="str">
        <f>IF(COUNTIF(List!D$8:D$122,A7)&gt;=1,IF(INDEX(List!B$8:AA$122,MATCH(A7, List!D$8:D$122, 0),5)=0, "", INDEX(List!B$8:AA$122,MATCH(A7, List!D$8:D$122, 0),5)),"")</f>
        <v/>
      </c>
      <c r="F7" s="26" t="str">
        <f>IF(COUNTIF(List!D$8:D$122,A7)&gt;=1,IF(INDEX(List!B$8:AA$122,MATCH(A7, List!D$8:D$122, 0),6)=0, "",INDEX(List!B$8:AA$122,MATCH(A7, List!D$8:D$122, 0),6)),"")</f>
        <v/>
      </c>
      <c r="G7" s="223" t="str">
        <f>IF(COUNTIF(List!D$8:D$122,A7)&gt;=1,IF(INDEX(List!B$8:AA$122,MATCH(A7, List!D$8:D$122, 0),7)=0, "",INDEX(List!B$8:AA$122,MATCH(A7, List!D$8:D$122, 0),7)),"")</f>
        <v/>
      </c>
      <c r="H7" s="223" t="str">
        <f>IF(COUNTIF(List!D$8:D$122,A7)&gt;=1,IF(INDEX(List!B$8:AA$122,MATCH(A7, List!D$8:D$122, 0),8)=0, "",INDEX(List!B$8:AA$122,MATCH(A7, List!D$8:D$122, 0),8)),"")</f>
        <v/>
      </c>
      <c r="I7" s="223" t="str">
        <f>IF(COUNTIF(List!D$8:D$122,A7)&gt;=1,IF(INDEX(List!B$8:AA$122,MATCH(A7, List!D$8:D$122, 0),20)=0, "",INDEX(List!B$8:AA$122,MATCH(A7, List!D$8:D$122, 0),20)),"")</f>
        <v/>
      </c>
      <c r="J7" s="223" t="str">
        <f>IF(COUNTIF(List!D$8:D$122,A7)&gt;=1,IF(INDEX(List!B$8:AA$122,MATCH(A7, List!D$8:D$122, 0),9)=0, "",INDEX(List!B$8:AA$122,MATCH(A7, List!D$8:D$122, 0),9)),"")</f>
        <v/>
      </c>
      <c r="K7" s="223" t="str">
        <f>IF(COUNTIF(List!D$8:D$122,A7)&gt;=1,IF(INDEX(List!B$8:AA$122,MATCH(A7, List!D$8:D$122, 0),10)=0, "",INDEX(List!B$8:AA$122,MATCH(A7, List!D$8:D$122, 0),10)),"")</f>
        <v/>
      </c>
      <c r="L7" s="223" t="str">
        <f>IF(COUNTIF(List!D$8:D$122,A7)&gt;=1,IF(INDEX(List!B$8:AA$122,MATCH(A7, List!D$8:D$122, 0),11)=0, "",INDEX(List!B$8:AA$122,MATCH(A7, List!D$8:D$122, 0),11)),"")</f>
        <v/>
      </c>
      <c r="M7" s="224" t="str">
        <f>IF(COUNTIF(List!D$8:D$122,A7)&gt;=1,IF(INDEX(List!B$8:AA$122,MATCH(A7, List!D$8:D$122, 0),12)=0, "",INDEX(List!B$8:AA$122,MATCH(A7, List!D$8:D$122, 0),12)),"")</f>
        <v/>
      </c>
      <c r="N7" s="11" t="str">
        <f>IF(COUNTIF(List!D$8:D$122,A7)&gt;=1,IF(INDEX(List!B$8:AA$122,MATCH(A7, List!D$8:D$122, 0),13)=0, "",INDEX(List!B$8:AA$122,MATCH(A7, List!D$8:D$122, 0),13)),"")</f>
        <v/>
      </c>
      <c r="O7" s="12" t="str">
        <f>IF(COUNTIF(List!D$8:D$122,A7)&gt;=1,IF(INDEX(List!B$8:AA$122,MATCH(A7, List!D$8:D$122, 0),14)=0, "",INDEX(List!B$8:AA$122,MATCH(A7, List!D$8:D$122, 0),14)),"")</f>
        <v/>
      </c>
      <c r="P7" s="12" t="str">
        <f>IF(COUNTIF(List!D$8:D$122,A7)&gt;=1,IF(INDEX(List!B$8:AA$122,MATCH(A7, List!D$8:D$122, 0),15)=0, "",INDEX(List!B$8:AA$122,MATCH(A7, List!D$8:D$122, 0),15)),"")</f>
        <v/>
      </c>
      <c r="Q7" s="12" t="str">
        <f>IF(COUNTIF(List!D$8:D$122,A7)&gt;=1,IF(INDEX(List!B$8:AA$122,MATCH(A7, List!D$8:D$122, 0),16)=0, "",INDEX(List!B$8:AA$122,MATCH(A7, List!D$8:D$122, 0),16)),"")</f>
        <v/>
      </c>
      <c r="R7" s="12" t="str">
        <f>IF(COUNTIF(List!D$8:D$122,A7)&gt;=1,IF(INDEX(List!B$8:AA$122,MATCH(A7, List!D$8:D$122, 0),17)=0, "",INDEX(List!B$8:AA$122,MATCH(A7, List!D$8:D$122, 0),17)),"")</f>
        <v/>
      </c>
      <c r="S7" s="12" t="str">
        <f>IF(COUNTIF(List!D$8:D$122,A7)&gt;=1,IF(INDEX(List!B$8:AA$122,MATCH(A7, List!D$8:D$122, 0),18)=0, "",INDEX(List!B$8:AA$122,MATCH(A7, List!D$8:D$122, 0),18)),"")</f>
        <v/>
      </c>
      <c r="T7" s="10" t="str">
        <f>IF(COUNTIF(List!D$8:D$122,A7)&gt;=1,IF(INDEX(List!B$8:AA$122,MATCH(A7, List!D$8:D$122, 0),19)=0, "",INDEX(List!B$8:AA$122,MATCH(A7, List!D$8:D$122, 0),19)),"")</f>
        <v/>
      </c>
      <c r="U7" s="26" t="str">
        <f>IF(COUNTIF(List!D$78:D$122,A7)&gt;=1,IF(INDEX(List!B$78:AA$122,MATCH(A7, List!D$78:D$122, 0),21)=0, "",INDEX(List!B$78:AA$122,MATCH(A7, List!D$78:D$122, 0),21)),"")</f>
        <v/>
      </c>
      <c r="V7" s="224" t="str">
        <f>IF(COUNTIF(List!D$78:D$122,A7)&gt;=1,IF(INDEX(List!B$78:AA$122,MATCH(A7, List!D$78:D$122, 0),22)=0, "",INDEX(List!B$78:AA$122,MATCH(A7, List!D$78:D$122, 0),22)),"")</f>
        <v/>
      </c>
      <c r="W7" s="11" t="str">
        <f>IF(COUNTIF(List!D$48:D$77,A7)&gt;=1,IF(INDEX(List!B$48:AA$77,MATCH(A7, List!D$48:D$77, 0),23)=0, "",INDEX(List!B$48:AA$77,MATCH(A7, List!D$48:D$77, 0),23)),"")</f>
        <v/>
      </c>
      <c r="X7" s="12" t="str">
        <f>IF(COUNTIF(List!D$48:D$77,A7)&gt;=1,IF(INDEX(List!B$48:AA$77,MATCH(A7, List!D$48:D$77, 0),24)=0, "",INDEX(List!B$48:AA$77,MATCH(A7, List!D$48:D$77, 0),24)),"")</f>
        <v/>
      </c>
      <c r="Y7" s="12" t="str">
        <f>IF(COUNTIF(List!D$48:D$77,A7)&gt;=1,IF(INDEX(List!B$48:AA$77,MATCH(A7, List!D$48:D$77, 0),25)=0, "",INDEX(List!B$48:AA$77,MATCH(A7, List!D$48:D$77, 0),25)),"")</f>
        <v/>
      </c>
      <c r="Z7" s="10" t="str">
        <f>IF(COUNTIF(List!D$48:D$77,A7)&gt;=1,IF(INDEX(List!B$48:AA$77,MATCH(A7, List!D$48:D$77, 0),26)=0, "",INDEX(List!B$48:AA$77,MATCH(A7, List!D$48:D$77, 0),26)),"")</f>
        <v/>
      </c>
    </row>
    <row r="8" spans="1:26" ht="13.9" customHeight="1" x14ac:dyDescent="0.3">
      <c r="A8" s="254">
        <v>5</v>
      </c>
      <c r="B8" s="25" t="str">
        <f t="shared" si="0"/>
        <v/>
      </c>
      <c r="C8" s="228" t="str">
        <f>IF(A8&lt;=MAX(List!D$8:D$122), 'Tab Sheet'!A8, "")</f>
        <v/>
      </c>
      <c r="D8" s="233" t="str">
        <f>IF(COUNTIF(List!D$8:D$122,A8)&gt;=1,INDEX(List!B$8:AA$122,MATCH(A8, List!D$8:D$122, 0),4),"")</f>
        <v/>
      </c>
      <c r="E8" s="43" t="str">
        <f>IF(COUNTIF(List!D$8:D$122,A8)&gt;=1,IF(INDEX(List!B$8:AA$122,MATCH(A8, List!D$8:D$122, 0),5)=0, "", INDEX(List!B$8:AA$122,MATCH(A8, List!D$8:D$122, 0),5)),"")</f>
        <v/>
      </c>
      <c r="F8" s="26" t="str">
        <f>IF(COUNTIF(List!D$8:D$122,A8)&gt;=1,IF(INDEX(List!B$8:AA$122,MATCH(A8, List!D$8:D$122, 0),6)=0, "",INDEX(List!B$8:AA$122,MATCH(A8, List!D$8:D$122, 0),6)),"")</f>
        <v/>
      </c>
      <c r="G8" s="223" t="str">
        <f>IF(COUNTIF(List!D$8:D$122,A8)&gt;=1,IF(INDEX(List!B$8:AA$122,MATCH(A8, List!D$8:D$122, 0),7)=0, "",INDEX(List!B$8:AA$122,MATCH(A8, List!D$8:D$122, 0),7)),"")</f>
        <v/>
      </c>
      <c r="H8" s="223" t="str">
        <f>IF(COUNTIF(List!D$8:D$122,A8)&gt;=1,IF(INDEX(List!B$8:AA$122,MATCH(A8, List!D$8:D$122, 0),8)=0, "",INDEX(List!B$8:AA$122,MATCH(A8, List!D$8:D$122, 0),8)),"")</f>
        <v/>
      </c>
      <c r="I8" s="223" t="str">
        <f>IF(COUNTIF(List!D$8:D$122,A8)&gt;=1,IF(INDEX(List!B$8:AA$122,MATCH(A8, List!D$8:D$122, 0),20)=0, "",INDEX(List!B$8:AA$122,MATCH(A8, List!D$8:D$122, 0),20)),"")</f>
        <v/>
      </c>
      <c r="J8" s="223" t="str">
        <f>IF(COUNTIF(List!D$8:D$122,A8)&gt;=1,IF(INDEX(List!B$8:AA$122,MATCH(A8, List!D$8:D$122, 0),9)=0, "",INDEX(List!B$8:AA$122,MATCH(A8, List!D$8:D$122, 0),9)),"")</f>
        <v/>
      </c>
      <c r="K8" s="223" t="str">
        <f>IF(COUNTIF(List!D$8:D$122,A8)&gt;=1,IF(INDEX(List!B$8:AA$122,MATCH(A8, List!D$8:D$122, 0),10)=0, "",INDEX(List!B$8:AA$122,MATCH(A8, List!D$8:D$122, 0),10)),"")</f>
        <v/>
      </c>
      <c r="L8" s="223" t="str">
        <f>IF(COUNTIF(List!D$8:D$122,A8)&gt;=1,IF(INDEX(List!B$8:AA$122,MATCH(A8, List!D$8:D$122, 0),11)=0, "",INDEX(List!B$8:AA$122,MATCH(A8, List!D$8:D$122, 0),11)),"")</f>
        <v/>
      </c>
      <c r="M8" s="224" t="str">
        <f>IF(COUNTIF(List!D$8:D$122,A8)&gt;=1,IF(INDEX(List!B$8:AA$122,MATCH(A8, List!D$8:D$122, 0),12)=0, "",INDEX(List!B$8:AA$122,MATCH(A8, List!D$8:D$122, 0),12)),"")</f>
        <v/>
      </c>
      <c r="N8" s="11" t="str">
        <f>IF(COUNTIF(List!D$8:D$122,A8)&gt;=1,IF(INDEX(List!B$8:AA$122,MATCH(A8, List!D$8:D$122, 0),13)=0, "",INDEX(List!B$8:AA$122,MATCH(A8, List!D$8:D$122, 0),13)),"")</f>
        <v/>
      </c>
      <c r="O8" s="12" t="str">
        <f>IF(COUNTIF(List!D$8:D$122,A8)&gt;=1,IF(INDEX(List!B$8:AA$122,MATCH(A8, List!D$8:D$122, 0),14)=0, "",INDEX(List!B$8:AA$122,MATCH(A8, List!D$8:D$122, 0),14)),"")</f>
        <v/>
      </c>
      <c r="P8" s="12" t="str">
        <f>IF(COUNTIF(List!D$8:D$122,A8)&gt;=1,IF(INDEX(List!B$8:AA$122,MATCH(A8, List!D$8:D$122, 0),15)=0, "",INDEX(List!B$8:AA$122,MATCH(A8, List!D$8:D$122, 0),15)),"")</f>
        <v/>
      </c>
      <c r="Q8" s="12" t="str">
        <f>IF(COUNTIF(List!D$8:D$122,A8)&gt;=1,IF(INDEX(List!B$8:AA$122,MATCH(A8, List!D$8:D$122, 0),16)=0, "",INDEX(List!B$8:AA$122,MATCH(A8, List!D$8:D$122, 0),16)),"")</f>
        <v/>
      </c>
      <c r="R8" s="12" t="str">
        <f>IF(COUNTIF(List!D$8:D$122,A8)&gt;=1,IF(INDEX(List!B$8:AA$122,MATCH(A8, List!D$8:D$122, 0),17)=0, "",INDEX(List!B$8:AA$122,MATCH(A8, List!D$8:D$122, 0),17)),"")</f>
        <v/>
      </c>
      <c r="S8" s="12" t="str">
        <f>IF(COUNTIF(List!D$8:D$122,A8)&gt;=1,IF(INDEX(List!B$8:AA$122,MATCH(A8, List!D$8:D$122, 0),18)=0, "",INDEX(List!B$8:AA$122,MATCH(A8, List!D$8:D$122, 0),18)),"")</f>
        <v/>
      </c>
      <c r="T8" s="10" t="str">
        <f>IF(COUNTIF(List!D$8:D$122,A8)&gt;=1,IF(INDEX(List!B$8:AA$122,MATCH(A8, List!D$8:D$122, 0),19)=0, "",INDEX(List!B$8:AA$122,MATCH(A8, List!D$8:D$122, 0),19)),"")</f>
        <v/>
      </c>
      <c r="U8" s="26" t="str">
        <f>IF(COUNTIF(List!D$78:D$122,A8)&gt;=1,IF(INDEX(List!B$78:AA$122,MATCH(A8, List!D$78:D$122, 0),21)=0, "",INDEX(List!B$78:AA$122,MATCH(A8, List!D$78:D$122, 0),21)),"")</f>
        <v/>
      </c>
      <c r="V8" s="224" t="str">
        <f>IF(COUNTIF(List!D$78:D$122,A8)&gt;=1,IF(INDEX(List!B$78:AA$122,MATCH(A8, List!D$78:D$122, 0),22)=0, "",INDEX(List!B$78:AA$122,MATCH(A8, List!D$78:D$122, 0),22)),"")</f>
        <v/>
      </c>
      <c r="W8" s="11" t="str">
        <f>IF(COUNTIF(List!D$48:D$77,A8)&gt;=1,IF(INDEX(List!B$48:AA$77,MATCH(A8, List!D$48:D$77, 0),23)=0, "",INDEX(List!B$48:AA$77,MATCH(A8, List!D$48:D$77, 0),23)),"")</f>
        <v/>
      </c>
      <c r="X8" s="12" t="str">
        <f>IF(COUNTIF(List!D$48:D$77,A8)&gt;=1,IF(INDEX(List!B$48:AA$77,MATCH(A8, List!D$48:D$77, 0),24)=0, "",INDEX(List!B$48:AA$77,MATCH(A8, List!D$48:D$77, 0),24)),"")</f>
        <v/>
      </c>
      <c r="Y8" s="12" t="str">
        <f>IF(COUNTIF(List!D$48:D$77,A8)&gt;=1,IF(INDEX(List!B$48:AA$77,MATCH(A8, List!D$48:D$77, 0),25)=0, "",INDEX(List!B$48:AA$77,MATCH(A8, List!D$48:D$77, 0),25)),"")</f>
        <v/>
      </c>
      <c r="Z8" s="10" t="str">
        <f>IF(COUNTIF(List!D$48:D$77,A8)&gt;=1,IF(INDEX(List!B$48:AA$77,MATCH(A8, List!D$48:D$77, 0),26)=0, "",INDEX(List!B$48:AA$77,MATCH(A8, List!D$48:D$77, 0),26)),"")</f>
        <v/>
      </c>
    </row>
    <row r="9" spans="1:26" ht="13.9" customHeight="1" x14ac:dyDescent="0.3">
      <c r="A9" s="254">
        <v>6</v>
      </c>
      <c r="B9" s="25" t="str">
        <f t="shared" si="0"/>
        <v/>
      </c>
      <c r="C9" s="228" t="str">
        <f>IF(A9&lt;=MAX(List!D$8:D$122), 'Tab Sheet'!A9, "")</f>
        <v/>
      </c>
      <c r="D9" s="233" t="str">
        <f>IF(COUNTIF(List!D$8:D$122,A9)&gt;=1,INDEX(List!B$8:AA$122,MATCH(A9, List!D$8:D$122, 0),4),"")</f>
        <v/>
      </c>
      <c r="E9" s="43" t="str">
        <f>IF(COUNTIF(List!D$8:D$122,A9)&gt;=1,IF(INDEX(List!B$8:AA$122,MATCH(A9, List!D$8:D$122, 0),5)=0, "", INDEX(List!B$8:AA$122,MATCH(A9, List!D$8:D$122, 0),5)),"")</f>
        <v/>
      </c>
      <c r="F9" s="26" t="str">
        <f>IF(COUNTIF(List!D$8:D$122,A9)&gt;=1,IF(INDEX(List!B$8:AA$122,MATCH(A9, List!D$8:D$122, 0),6)=0, "",INDEX(List!B$8:AA$122,MATCH(A9, List!D$8:D$122, 0),6)),"")</f>
        <v/>
      </c>
      <c r="G9" s="223" t="str">
        <f>IF(COUNTIF(List!D$8:D$122,A9)&gt;=1,IF(INDEX(List!B$8:AA$122,MATCH(A9, List!D$8:D$122, 0),7)=0, "",INDEX(List!B$8:AA$122,MATCH(A9, List!D$8:D$122, 0),7)),"")</f>
        <v/>
      </c>
      <c r="H9" s="223" t="str">
        <f>IF(COUNTIF(List!D$8:D$122,A9)&gt;=1,IF(INDEX(List!B$8:AA$122,MATCH(A9, List!D$8:D$122, 0),8)=0, "",INDEX(List!B$8:AA$122,MATCH(A9, List!D$8:D$122, 0),8)),"")</f>
        <v/>
      </c>
      <c r="I9" s="223" t="str">
        <f>IF(COUNTIF(List!D$8:D$122,A9)&gt;=1,IF(INDEX(List!B$8:AA$122,MATCH(A9, List!D$8:D$122, 0),20)=0, "",INDEX(List!B$8:AA$122,MATCH(A9, List!D$8:D$122, 0),20)),"")</f>
        <v/>
      </c>
      <c r="J9" s="223" t="str">
        <f>IF(COUNTIF(List!D$8:D$122,A9)&gt;=1,IF(INDEX(List!B$8:AA$122,MATCH(A9, List!D$8:D$122, 0),9)=0, "",INDEX(List!B$8:AA$122,MATCH(A9, List!D$8:D$122, 0),9)),"")</f>
        <v/>
      </c>
      <c r="K9" s="223" t="str">
        <f>IF(COUNTIF(List!D$8:D$122,A9)&gt;=1,IF(INDEX(List!B$8:AA$122,MATCH(A9, List!D$8:D$122, 0),10)=0, "",INDEX(List!B$8:AA$122,MATCH(A9, List!D$8:D$122, 0),10)),"")</f>
        <v/>
      </c>
      <c r="L9" s="223" t="str">
        <f>IF(COUNTIF(List!D$8:D$122,A9)&gt;=1,IF(INDEX(List!B$8:AA$122,MATCH(A9, List!D$8:D$122, 0),11)=0, "",INDEX(List!B$8:AA$122,MATCH(A9, List!D$8:D$122, 0),11)),"")</f>
        <v/>
      </c>
      <c r="M9" s="224" t="str">
        <f>IF(COUNTIF(List!D$8:D$122,A9)&gt;=1,IF(INDEX(List!B$8:AA$122,MATCH(A9, List!D$8:D$122, 0),12)=0, "",INDEX(List!B$8:AA$122,MATCH(A9, List!D$8:D$122, 0),12)),"")</f>
        <v/>
      </c>
      <c r="N9" s="11" t="str">
        <f>IF(COUNTIF(List!D$8:D$122,A9)&gt;=1,IF(INDEX(List!B$8:AA$122,MATCH(A9, List!D$8:D$122, 0),13)=0, "",INDEX(List!B$8:AA$122,MATCH(A9, List!D$8:D$122, 0),13)),"")</f>
        <v/>
      </c>
      <c r="O9" s="12" t="str">
        <f>IF(COUNTIF(List!D$8:D$122,A9)&gt;=1,IF(INDEX(List!B$8:AA$122,MATCH(A9, List!D$8:D$122, 0),14)=0, "",INDEX(List!B$8:AA$122,MATCH(A9, List!D$8:D$122, 0),14)),"")</f>
        <v/>
      </c>
      <c r="P9" s="12" t="str">
        <f>IF(COUNTIF(List!D$8:D$122,A9)&gt;=1,IF(INDEX(List!B$8:AA$122,MATCH(A9, List!D$8:D$122, 0),15)=0, "",INDEX(List!B$8:AA$122,MATCH(A9, List!D$8:D$122, 0),15)),"")</f>
        <v/>
      </c>
      <c r="Q9" s="12" t="str">
        <f>IF(COUNTIF(List!D$8:D$122,A9)&gt;=1,IF(INDEX(List!B$8:AA$122,MATCH(A9, List!D$8:D$122, 0),16)=0, "",INDEX(List!B$8:AA$122,MATCH(A9, List!D$8:D$122, 0),16)),"")</f>
        <v/>
      </c>
      <c r="R9" s="12" t="str">
        <f>IF(COUNTIF(List!D$8:D$122,A9)&gt;=1,IF(INDEX(List!B$8:AA$122,MATCH(A9, List!D$8:D$122, 0),17)=0, "",INDEX(List!B$8:AA$122,MATCH(A9, List!D$8:D$122, 0),17)),"")</f>
        <v/>
      </c>
      <c r="S9" s="12" t="str">
        <f>IF(COUNTIF(List!D$8:D$122,A9)&gt;=1,IF(INDEX(List!B$8:AA$122,MATCH(A9, List!D$8:D$122, 0),18)=0, "",INDEX(List!B$8:AA$122,MATCH(A9, List!D$8:D$122, 0),18)),"")</f>
        <v/>
      </c>
      <c r="T9" s="10" t="str">
        <f>IF(COUNTIF(List!D$8:D$122,A9)&gt;=1,IF(INDEX(List!B$8:AA$122,MATCH(A9, List!D$8:D$122, 0),19)=0, "",INDEX(List!B$8:AA$122,MATCH(A9, List!D$8:D$122, 0),19)),"")</f>
        <v/>
      </c>
      <c r="U9" s="26" t="str">
        <f>IF(COUNTIF(List!D$78:D$122,A9)&gt;=1,IF(INDEX(List!B$78:AA$122,MATCH(A9, List!D$78:D$122, 0),21)=0, "",INDEX(List!B$78:AA$122,MATCH(A9, List!D$78:D$122, 0),21)),"")</f>
        <v/>
      </c>
      <c r="V9" s="224" t="str">
        <f>IF(COUNTIF(List!D$78:D$122,A9)&gt;=1,IF(INDEX(List!B$78:AA$122,MATCH(A9, List!D$78:D$122, 0),22)=0, "",INDEX(List!B$78:AA$122,MATCH(A9, List!D$78:D$122, 0),22)),"")</f>
        <v/>
      </c>
      <c r="W9" s="11" t="str">
        <f>IF(COUNTIF(List!D$48:D$77,A9)&gt;=1,IF(INDEX(List!B$48:AA$77,MATCH(A9, List!D$48:D$77, 0),23)=0, "",INDEX(List!B$48:AA$77,MATCH(A9, List!D$48:D$77, 0),23)),"")</f>
        <v/>
      </c>
      <c r="X9" s="12" t="str">
        <f>IF(COUNTIF(List!D$48:D$77,A9)&gt;=1,IF(INDEX(List!B$48:AA$77,MATCH(A9, List!D$48:D$77, 0),24)=0, "",INDEX(List!B$48:AA$77,MATCH(A9, List!D$48:D$77, 0),24)),"")</f>
        <v/>
      </c>
      <c r="Y9" s="12" t="str">
        <f>IF(COUNTIF(List!D$48:D$77,A9)&gt;=1,IF(INDEX(List!B$48:AA$77,MATCH(A9, List!D$48:D$77, 0),25)=0, "",INDEX(List!B$48:AA$77,MATCH(A9, List!D$48:D$77, 0),25)),"")</f>
        <v/>
      </c>
      <c r="Z9" s="10" t="str">
        <f>IF(COUNTIF(List!D$48:D$77,A9)&gt;=1,IF(INDEX(List!B$48:AA$77,MATCH(A9, List!D$48:D$77, 0),26)=0, "",INDEX(List!B$48:AA$77,MATCH(A9, List!D$48:D$77, 0),26)),"")</f>
        <v/>
      </c>
    </row>
    <row r="10" spans="1:26" ht="13.9" customHeight="1" x14ac:dyDescent="0.3">
      <c r="A10" s="254">
        <v>7</v>
      </c>
      <c r="B10" s="25" t="str">
        <f t="shared" si="0"/>
        <v/>
      </c>
      <c r="C10" s="228" t="str">
        <f>IF(A10&lt;=MAX(List!D$8:D$122), 'Tab Sheet'!A10, "")</f>
        <v/>
      </c>
      <c r="D10" s="233" t="str">
        <f>IF(COUNTIF(List!D$8:D$122,A10)&gt;=1,INDEX(List!B$8:AA$122,MATCH(A10, List!D$8:D$122, 0),4),"")</f>
        <v/>
      </c>
      <c r="E10" s="43" t="str">
        <f>IF(COUNTIF(List!D$8:D$122,A10)&gt;=1,IF(INDEX(List!B$8:AA$122,MATCH(A10, List!D$8:D$122, 0),5)=0, "", INDEX(List!B$8:AA$122,MATCH(A10, List!D$8:D$122, 0),5)),"")</f>
        <v/>
      </c>
      <c r="F10" s="26" t="str">
        <f>IF(COUNTIF(List!D$8:D$122,A10)&gt;=1,IF(INDEX(List!B$8:AA$122,MATCH(A10, List!D$8:D$122, 0),6)=0, "",INDEX(List!B$8:AA$122,MATCH(A10, List!D$8:D$122, 0),6)),"")</f>
        <v/>
      </c>
      <c r="G10" s="223" t="str">
        <f>IF(COUNTIF(List!D$8:D$122,A10)&gt;=1,IF(INDEX(List!B$8:AA$122,MATCH(A10, List!D$8:D$122, 0),7)=0, "",INDEX(List!B$8:AA$122,MATCH(A10, List!D$8:D$122, 0),7)),"")</f>
        <v/>
      </c>
      <c r="H10" s="223" t="str">
        <f>IF(COUNTIF(List!D$8:D$122,A10)&gt;=1,IF(INDEX(List!B$8:AA$122,MATCH(A10, List!D$8:D$122, 0),8)=0, "",INDEX(List!B$8:AA$122,MATCH(A10, List!D$8:D$122, 0),8)),"")</f>
        <v/>
      </c>
      <c r="I10" s="223" t="str">
        <f>IF(COUNTIF(List!D$8:D$122,A10)&gt;=1,IF(INDEX(List!B$8:AA$122,MATCH(A10, List!D$8:D$122, 0),20)=0, "",INDEX(List!B$8:AA$122,MATCH(A10, List!D$8:D$122, 0),20)),"")</f>
        <v/>
      </c>
      <c r="J10" s="223" t="str">
        <f>IF(COUNTIF(List!D$8:D$122,A10)&gt;=1,IF(INDEX(List!B$8:AA$122,MATCH(A10, List!D$8:D$122, 0),9)=0, "",INDEX(List!B$8:AA$122,MATCH(A10, List!D$8:D$122, 0),9)),"")</f>
        <v/>
      </c>
      <c r="K10" s="223" t="str">
        <f>IF(COUNTIF(List!D$8:D$122,A10)&gt;=1,IF(INDEX(List!B$8:AA$122,MATCH(A10, List!D$8:D$122, 0),10)=0, "",INDEX(List!B$8:AA$122,MATCH(A10, List!D$8:D$122, 0),10)),"")</f>
        <v/>
      </c>
      <c r="L10" s="223" t="str">
        <f>IF(COUNTIF(List!D$8:D$122,A10)&gt;=1,IF(INDEX(List!B$8:AA$122,MATCH(A10, List!D$8:D$122, 0),11)=0, "",INDEX(List!B$8:AA$122,MATCH(A10, List!D$8:D$122, 0),11)),"")</f>
        <v/>
      </c>
      <c r="M10" s="224" t="str">
        <f>IF(COUNTIF(List!D$8:D$122,A10)&gt;=1,IF(INDEX(List!B$8:AA$122,MATCH(A10, List!D$8:D$122, 0),12)=0, "",INDEX(List!B$8:AA$122,MATCH(A10, List!D$8:D$122, 0),12)),"")</f>
        <v/>
      </c>
      <c r="N10" s="11" t="str">
        <f>IF(COUNTIF(List!D$8:D$122,A10)&gt;=1,IF(INDEX(List!B$8:AA$122,MATCH(A10, List!D$8:D$122, 0),13)=0, "",INDEX(List!B$8:AA$122,MATCH(A10, List!D$8:D$122, 0),13)),"")</f>
        <v/>
      </c>
      <c r="O10" s="12" t="str">
        <f>IF(COUNTIF(List!D$8:D$122,A10)&gt;=1,IF(INDEX(List!B$8:AA$122,MATCH(A10, List!D$8:D$122, 0),14)=0, "",INDEX(List!B$8:AA$122,MATCH(A10, List!D$8:D$122, 0),14)),"")</f>
        <v/>
      </c>
      <c r="P10" s="12" t="str">
        <f>IF(COUNTIF(List!D$8:D$122,A10)&gt;=1,IF(INDEX(List!B$8:AA$122,MATCH(A10, List!D$8:D$122, 0),15)=0, "",INDEX(List!B$8:AA$122,MATCH(A10, List!D$8:D$122, 0),15)),"")</f>
        <v/>
      </c>
      <c r="Q10" s="12" t="str">
        <f>IF(COUNTIF(List!D$8:D$122,A10)&gt;=1,IF(INDEX(List!B$8:AA$122,MATCH(A10, List!D$8:D$122, 0),16)=0, "",INDEX(List!B$8:AA$122,MATCH(A10, List!D$8:D$122, 0),16)),"")</f>
        <v/>
      </c>
      <c r="R10" s="12" t="str">
        <f>IF(COUNTIF(List!D$8:D$122,A10)&gt;=1,IF(INDEX(List!B$8:AA$122,MATCH(A10, List!D$8:D$122, 0),17)=0, "",INDEX(List!B$8:AA$122,MATCH(A10, List!D$8:D$122, 0),17)),"")</f>
        <v/>
      </c>
      <c r="S10" s="12" t="str">
        <f>IF(COUNTIF(List!D$8:D$122,A10)&gt;=1,IF(INDEX(List!B$8:AA$122,MATCH(A10, List!D$8:D$122, 0),18)=0, "",INDEX(List!B$8:AA$122,MATCH(A10, List!D$8:D$122, 0),18)),"")</f>
        <v/>
      </c>
      <c r="T10" s="10" t="str">
        <f>IF(COUNTIF(List!D$8:D$122,A10)&gt;=1,IF(INDEX(List!B$8:AA$122,MATCH(A10, List!D$8:D$122, 0),19)=0, "",INDEX(List!B$8:AA$122,MATCH(A10, List!D$8:D$122, 0),19)),"")</f>
        <v/>
      </c>
      <c r="U10" s="26" t="str">
        <f>IF(COUNTIF(List!D$78:D$122,A10)&gt;=1,IF(INDEX(List!B$78:AA$122,MATCH(A10, List!D$78:D$122, 0),21)=0, "",INDEX(List!B$78:AA$122,MATCH(A10, List!D$78:D$122, 0),21)),"")</f>
        <v/>
      </c>
      <c r="V10" s="224" t="str">
        <f>IF(COUNTIF(List!D$78:D$122,A10)&gt;=1,IF(INDEX(List!B$78:AA$122,MATCH(A10, List!D$78:D$122, 0),22)=0, "",INDEX(List!B$78:AA$122,MATCH(A10, List!D$78:D$122, 0),22)),"")</f>
        <v/>
      </c>
      <c r="W10" s="11" t="str">
        <f>IF(COUNTIF(List!D$48:D$77,A10)&gt;=1,IF(INDEX(List!B$48:AA$77,MATCH(A10, List!D$48:D$77, 0),23)=0, "",INDEX(List!B$48:AA$77,MATCH(A10, List!D$48:D$77, 0),23)),"")</f>
        <v/>
      </c>
      <c r="X10" s="12" t="str">
        <f>IF(COUNTIF(List!D$48:D$77,A10)&gt;=1,IF(INDEX(List!B$48:AA$77,MATCH(A10, List!D$48:D$77, 0),24)=0, "",INDEX(List!B$48:AA$77,MATCH(A10, List!D$48:D$77, 0),24)),"")</f>
        <v/>
      </c>
      <c r="Y10" s="12" t="str">
        <f>IF(COUNTIF(List!D$48:D$77,A10)&gt;=1,IF(INDEX(List!B$48:AA$77,MATCH(A10, List!D$48:D$77, 0),25)=0, "",INDEX(List!B$48:AA$77,MATCH(A10, List!D$48:D$77, 0),25)),"")</f>
        <v/>
      </c>
      <c r="Z10" s="10" t="str">
        <f>IF(COUNTIF(List!D$48:D$77,A10)&gt;=1,IF(INDEX(List!B$48:AA$77,MATCH(A10, List!D$48:D$77, 0),26)=0, "",INDEX(List!B$48:AA$77,MATCH(A10, List!D$48:D$77, 0),26)),"")</f>
        <v/>
      </c>
    </row>
    <row r="11" spans="1:26" ht="13.9" customHeight="1" x14ac:dyDescent="0.3">
      <c r="A11" s="254">
        <v>8</v>
      </c>
      <c r="B11" s="25" t="str">
        <f t="shared" si="0"/>
        <v/>
      </c>
      <c r="C11" s="228" t="str">
        <f>IF(A11&lt;=MAX(List!D$8:D$122), 'Tab Sheet'!A11, "")</f>
        <v/>
      </c>
      <c r="D11" s="233" t="str">
        <f>IF(COUNTIF(List!D$8:D$122,A11)&gt;=1,INDEX(List!B$8:AA$122,MATCH(A11, List!D$8:D$122, 0),4),"")</f>
        <v/>
      </c>
      <c r="E11" s="43" t="str">
        <f>IF(COUNTIF(List!D$8:D$122,A11)&gt;=1,IF(INDEX(List!B$8:AA$122,MATCH(A11, List!D$8:D$122, 0),5)=0, "", INDEX(List!B$8:AA$122,MATCH(A11, List!D$8:D$122, 0),5)),"")</f>
        <v/>
      </c>
      <c r="F11" s="26" t="str">
        <f>IF(COUNTIF(List!D$8:D$122,A11)&gt;=1,IF(INDEX(List!B$8:AA$122,MATCH(A11, List!D$8:D$122, 0),6)=0, "",INDEX(List!B$8:AA$122,MATCH(A11, List!D$8:D$122, 0),6)),"")</f>
        <v/>
      </c>
      <c r="G11" s="223" t="str">
        <f>IF(COUNTIF(List!D$8:D$122,A11)&gt;=1,IF(INDEX(List!B$8:AA$122,MATCH(A11, List!D$8:D$122, 0),7)=0, "",INDEX(List!B$8:AA$122,MATCH(A11, List!D$8:D$122, 0),7)),"")</f>
        <v/>
      </c>
      <c r="H11" s="223" t="str">
        <f>IF(COUNTIF(List!D$8:D$122,A11)&gt;=1,IF(INDEX(List!B$8:AA$122,MATCH(A11, List!D$8:D$122, 0),8)=0, "",INDEX(List!B$8:AA$122,MATCH(A11, List!D$8:D$122, 0),8)),"")</f>
        <v/>
      </c>
      <c r="I11" s="223" t="str">
        <f>IF(COUNTIF(List!D$8:D$122,A11)&gt;=1,IF(INDEX(List!B$8:AA$122,MATCH(A11, List!D$8:D$122, 0),20)=0, "",INDEX(List!B$8:AA$122,MATCH(A11, List!D$8:D$122, 0),20)),"")</f>
        <v/>
      </c>
      <c r="J11" s="223" t="str">
        <f>IF(COUNTIF(List!D$8:D$122,A11)&gt;=1,IF(INDEX(List!B$8:AA$122,MATCH(A11, List!D$8:D$122, 0),9)=0, "",INDEX(List!B$8:AA$122,MATCH(A11, List!D$8:D$122, 0),9)),"")</f>
        <v/>
      </c>
      <c r="K11" s="223" t="str">
        <f>IF(COUNTIF(List!D$8:D$122,A11)&gt;=1,IF(INDEX(List!B$8:AA$122,MATCH(A11, List!D$8:D$122, 0),10)=0, "",INDEX(List!B$8:AA$122,MATCH(A11, List!D$8:D$122, 0),10)),"")</f>
        <v/>
      </c>
      <c r="L11" s="223" t="str">
        <f>IF(COUNTIF(List!D$8:D$122,A11)&gt;=1,IF(INDEX(List!B$8:AA$122,MATCH(A11, List!D$8:D$122, 0),11)=0, "",INDEX(List!B$8:AA$122,MATCH(A11, List!D$8:D$122, 0),11)),"")</f>
        <v/>
      </c>
      <c r="M11" s="224" t="str">
        <f>IF(COUNTIF(List!D$8:D$122,A11)&gt;=1,IF(INDEX(List!B$8:AA$122,MATCH(A11, List!D$8:D$122, 0),12)=0, "",INDEX(List!B$8:AA$122,MATCH(A11, List!D$8:D$122, 0),12)),"")</f>
        <v/>
      </c>
      <c r="N11" s="11" t="str">
        <f>IF(COUNTIF(List!D$8:D$122,A11)&gt;=1,IF(INDEX(List!B$8:AA$122,MATCH(A11, List!D$8:D$122, 0),13)=0, "",INDEX(List!B$8:AA$122,MATCH(A11, List!D$8:D$122, 0),13)),"")</f>
        <v/>
      </c>
      <c r="O11" s="12" t="str">
        <f>IF(COUNTIF(List!D$8:D$122,A11)&gt;=1,IF(INDEX(List!B$8:AA$122,MATCH(A11, List!D$8:D$122, 0),14)=0, "",INDEX(List!B$8:AA$122,MATCH(A11, List!D$8:D$122, 0),14)),"")</f>
        <v/>
      </c>
      <c r="P11" s="12" t="str">
        <f>IF(COUNTIF(List!D$8:D$122,A11)&gt;=1,IF(INDEX(List!B$8:AA$122,MATCH(A11, List!D$8:D$122, 0),15)=0, "",INDEX(List!B$8:AA$122,MATCH(A11, List!D$8:D$122, 0),15)),"")</f>
        <v/>
      </c>
      <c r="Q11" s="12" t="str">
        <f>IF(COUNTIF(List!D$8:D$122,A11)&gt;=1,IF(INDEX(List!B$8:AA$122,MATCH(A11, List!D$8:D$122, 0),16)=0, "",INDEX(List!B$8:AA$122,MATCH(A11, List!D$8:D$122, 0),16)),"")</f>
        <v/>
      </c>
      <c r="R11" s="12" t="str">
        <f>IF(COUNTIF(List!D$8:D$122,A11)&gt;=1,IF(INDEX(List!B$8:AA$122,MATCH(A11, List!D$8:D$122, 0),17)=0, "",INDEX(List!B$8:AA$122,MATCH(A11, List!D$8:D$122, 0),17)),"")</f>
        <v/>
      </c>
      <c r="S11" s="12" t="str">
        <f>IF(COUNTIF(List!D$8:D$122,A11)&gt;=1,IF(INDEX(List!B$8:AA$122,MATCH(A11, List!D$8:D$122, 0),18)=0, "",INDEX(List!B$8:AA$122,MATCH(A11, List!D$8:D$122, 0),18)),"")</f>
        <v/>
      </c>
      <c r="T11" s="10" t="str">
        <f>IF(COUNTIF(List!D$8:D$122,A11)&gt;=1,IF(INDEX(List!B$8:AA$122,MATCH(A11, List!D$8:D$122, 0),19)=0, "",INDEX(List!B$8:AA$122,MATCH(A11, List!D$8:D$122, 0),19)),"")</f>
        <v/>
      </c>
      <c r="U11" s="26" t="str">
        <f>IF(COUNTIF(List!D$78:D$122,A11)&gt;=1,IF(INDEX(List!B$78:AA$122,MATCH(A11, List!D$78:D$122, 0),21)=0, "",INDEX(List!B$78:AA$122,MATCH(A11, List!D$78:D$122, 0),21)),"")</f>
        <v/>
      </c>
      <c r="V11" s="224" t="str">
        <f>IF(COUNTIF(List!D$78:D$122,A11)&gt;=1,IF(INDEX(List!B$78:AA$122,MATCH(A11, List!D$78:D$122, 0),22)=0, "",INDEX(List!B$78:AA$122,MATCH(A11, List!D$78:D$122, 0),22)),"")</f>
        <v/>
      </c>
      <c r="W11" s="11" t="str">
        <f>IF(COUNTIF(List!D$48:D$77,A11)&gt;=1,IF(INDEX(List!B$48:AA$77,MATCH(A11, List!D$48:D$77, 0),23)=0, "",INDEX(List!B$48:AA$77,MATCH(A11, List!D$48:D$77, 0),23)),"")</f>
        <v/>
      </c>
      <c r="X11" s="12" t="str">
        <f>IF(COUNTIF(List!D$48:D$77,A11)&gt;=1,IF(INDEX(List!B$48:AA$77,MATCH(A11, List!D$48:D$77, 0),24)=0, "",INDEX(List!B$48:AA$77,MATCH(A11, List!D$48:D$77, 0),24)),"")</f>
        <v/>
      </c>
      <c r="Y11" s="12" t="str">
        <f>IF(COUNTIF(List!D$48:D$77,A11)&gt;=1,IF(INDEX(List!B$48:AA$77,MATCH(A11, List!D$48:D$77, 0),25)=0, "",INDEX(List!B$48:AA$77,MATCH(A11, List!D$48:D$77, 0),25)),"")</f>
        <v/>
      </c>
      <c r="Z11" s="10" t="str">
        <f>IF(COUNTIF(List!D$48:D$77,A11)&gt;=1,IF(INDEX(List!B$48:AA$77,MATCH(A11, List!D$48:D$77, 0),26)=0, "",INDEX(List!B$48:AA$77,MATCH(A11, List!D$48:D$77, 0),26)),"")</f>
        <v/>
      </c>
    </row>
    <row r="12" spans="1:26" ht="13.9" customHeight="1" x14ac:dyDescent="0.3">
      <c r="A12" s="254">
        <v>9</v>
      </c>
      <c r="B12" s="25" t="str">
        <f t="shared" si="0"/>
        <v/>
      </c>
      <c r="C12" s="228" t="str">
        <f>IF(A12&lt;=MAX(List!D$8:D$122), 'Tab Sheet'!A12, "")</f>
        <v/>
      </c>
      <c r="D12" s="233" t="str">
        <f>IF(COUNTIF(List!D$8:D$122,A12)&gt;=1,INDEX(List!B$8:AA$122,MATCH(A12, List!D$8:D$122, 0),4),"")</f>
        <v/>
      </c>
      <c r="E12" s="43" t="str">
        <f>IF(COUNTIF(List!D$8:D$122,A12)&gt;=1,IF(INDEX(List!B$8:AA$122,MATCH(A12, List!D$8:D$122, 0),5)=0, "", INDEX(List!B$8:AA$122,MATCH(A12, List!D$8:D$122, 0),5)),"")</f>
        <v/>
      </c>
      <c r="F12" s="26" t="str">
        <f>IF(COUNTIF(List!D$8:D$122,A12)&gt;=1,IF(INDEX(List!B$8:AA$122,MATCH(A12, List!D$8:D$122, 0),6)=0, "",INDEX(List!B$8:AA$122,MATCH(A12, List!D$8:D$122, 0),6)),"")</f>
        <v/>
      </c>
      <c r="G12" s="223" t="str">
        <f>IF(COUNTIF(List!D$8:D$122,A12)&gt;=1,IF(INDEX(List!B$8:AA$122,MATCH(A12, List!D$8:D$122, 0),7)=0, "",INDEX(List!B$8:AA$122,MATCH(A12, List!D$8:D$122, 0),7)),"")</f>
        <v/>
      </c>
      <c r="H12" s="223" t="str">
        <f>IF(COUNTIF(List!D$8:D$122,A12)&gt;=1,IF(INDEX(List!B$8:AA$122,MATCH(A12, List!D$8:D$122, 0),8)=0, "",INDEX(List!B$8:AA$122,MATCH(A12, List!D$8:D$122, 0),8)),"")</f>
        <v/>
      </c>
      <c r="I12" s="223" t="str">
        <f>IF(COUNTIF(List!D$8:D$122,A12)&gt;=1,IF(INDEX(List!B$8:AA$122,MATCH(A12, List!D$8:D$122, 0),20)=0, "",INDEX(List!B$8:AA$122,MATCH(A12, List!D$8:D$122, 0),20)),"")</f>
        <v/>
      </c>
      <c r="J12" s="223" t="str">
        <f>IF(COUNTIF(List!D$8:D$122,A12)&gt;=1,IF(INDEX(List!B$8:AA$122,MATCH(A12, List!D$8:D$122, 0),9)=0, "",INDEX(List!B$8:AA$122,MATCH(A12, List!D$8:D$122, 0),9)),"")</f>
        <v/>
      </c>
      <c r="K12" s="223" t="str">
        <f>IF(COUNTIF(List!D$8:D$122,A12)&gt;=1,IF(INDEX(List!B$8:AA$122,MATCH(A12, List!D$8:D$122, 0),10)=0, "",INDEX(List!B$8:AA$122,MATCH(A12, List!D$8:D$122, 0),10)),"")</f>
        <v/>
      </c>
      <c r="L12" s="223" t="str">
        <f>IF(COUNTIF(List!D$8:D$122,A12)&gt;=1,IF(INDEX(List!B$8:AA$122,MATCH(A12, List!D$8:D$122, 0),11)=0, "",INDEX(List!B$8:AA$122,MATCH(A12, List!D$8:D$122, 0),11)),"")</f>
        <v/>
      </c>
      <c r="M12" s="224" t="str">
        <f>IF(COUNTIF(List!D$8:D$122,A12)&gt;=1,IF(INDEX(List!B$8:AA$122,MATCH(A12, List!D$8:D$122, 0),12)=0, "",INDEX(List!B$8:AA$122,MATCH(A12, List!D$8:D$122, 0),12)),"")</f>
        <v/>
      </c>
      <c r="N12" s="11" t="str">
        <f>IF(COUNTIF(List!D$8:D$122,A12)&gt;=1,IF(INDEX(List!B$8:AA$122,MATCH(A12, List!D$8:D$122, 0),13)=0, "",INDEX(List!B$8:AA$122,MATCH(A12, List!D$8:D$122, 0),13)),"")</f>
        <v/>
      </c>
      <c r="O12" s="12" t="str">
        <f>IF(COUNTIF(List!D$8:D$122,A12)&gt;=1,IF(INDEX(List!B$8:AA$122,MATCH(A12, List!D$8:D$122, 0),14)=0, "",INDEX(List!B$8:AA$122,MATCH(A12, List!D$8:D$122, 0),14)),"")</f>
        <v/>
      </c>
      <c r="P12" s="12" t="str">
        <f>IF(COUNTIF(List!D$8:D$122,A12)&gt;=1,IF(INDEX(List!B$8:AA$122,MATCH(A12, List!D$8:D$122, 0),15)=0, "",INDEX(List!B$8:AA$122,MATCH(A12, List!D$8:D$122, 0),15)),"")</f>
        <v/>
      </c>
      <c r="Q12" s="12" t="str">
        <f>IF(COUNTIF(List!D$8:D$122,A12)&gt;=1,IF(INDEX(List!B$8:AA$122,MATCH(A12, List!D$8:D$122, 0),16)=0, "",INDEX(List!B$8:AA$122,MATCH(A12, List!D$8:D$122, 0),16)),"")</f>
        <v/>
      </c>
      <c r="R12" s="12" t="str">
        <f>IF(COUNTIF(List!D$8:D$122,A12)&gt;=1,IF(INDEX(List!B$8:AA$122,MATCH(A12, List!D$8:D$122, 0),17)=0, "",INDEX(List!B$8:AA$122,MATCH(A12, List!D$8:D$122, 0),17)),"")</f>
        <v/>
      </c>
      <c r="S12" s="12" t="str">
        <f>IF(COUNTIF(List!D$8:D$122,A12)&gt;=1,IF(INDEX(List!B$8:AA$122,MATCH(A12, List!D$8:D$122, 0),18)=0, "",INDEX(List!B$8:AA$122,MATCH(A12, List!D$8:D$122, 0),18)),"")</f>
        <v/>
      </c>
      <c r="T12" s="10" t="str">
        <f>IF(COUNTIF(List!D$8:D$122,A12)&gt;=1,IF(INDEX(List!B$8:AA$122,MATCH(A12, List!D$8:D$122, 0),19)=0, "",INDEX(List!B$8:AA$122,MATCH(A12, List!D$8:D$122, 0),19)),"")</f>
        <v/>
      </c>
      <c r="U12" s="26" t="str">
        <f>IF(COUNTIF(List!D$78:D$122,A12)&gt;=1,IF(INDEX(List!B$78:AA$122,MATCH(A12, List!D$78:D$122, 0),21)=0, "",INDEX(List!B$78:AA$122,MATCH(A12, List!D$78:D$122, 0),21)),"")</f>
        <v/>
      </c>
      <c r="V12" s="224" t="str">
        <f>IF(COUNTIF(List!D$78:D$122,A12)&gt;=1,IF(INDEX(List!B$78:AA$122,MATCH(A12, List!D$78:D$122, 0),22)=0, "",INDEX(List!B$78:AA$122,MATCH(A12, List!D$78:D$122, 0),22)),"")</f>
        <v/>
      </c>
      <c r="W12" s="11" t="str">
        <f>IF(COUNTIF(List!D$48:D$77,A12)&gt;=1,IF(INDEX(List!B$48:AA$77,MATCH(A12, List!D$48:D$77, 0),23)=0, "",INDEX(List!B$48:AA$77,MATCH(A12, List!D$48:D$77, 0),23)),"")</f>
        <v/>
      </c>
      <c r="X12" s="12" t="str">
        <f>IF(COUNTIF(List!D$48:D$77,A12)&gt;=1,IF(INDEX(List!B$48:AA$77,MATCH(A12, List!D$48:D$77, 0),24)=0, "",INDEX(List!B$48:AA$77,MATCH(A12, List!D$48:D$77, 0),24)),"")</f>
        <v/>
      </c>
      <c r="Y12" s="12" t="str">
        <f>IF(COUNTIF(List!D$48:D$77,A12)&gt;=1,IF(INDEX(List!B$48:AA$77,MATCH(A12, List!D$48:D$77, 0),25)=0, "",INDEX(List!B$48:AA$77,MATCH(A12, List!D$48:D$77, 0),25)),"")</f>
        <v/>
      </c>
      <c r="Z12" s="10" t="str">
        <f>IF(COUNTIF(List!D$48:D$77,A12)&gt;=1,IF(INDEX(List!B$48:AA$77,MATCH(A12, List!D$48:D$77, 0),26)=0, "",INDEX(List!B$48:AA$77,MATCH(A12, List!D$48:D$77, 0),26)),"")</f>
        <v/>
      </c>
    </row>
    <row r="13" spans="1:26" ht="13.9" customHeight="1" x14ac:dyDescent="0.3">
      <c r="A13" s="254">
        <v>10</v>
      </c>
      <c r="B13" s="25" t="str">
        <f t="shared" si="0"/>
        <v/>
      </c>
      <c r="C13" s="228" t="str">
        <f>IF(A13&lt;=MAX(List!D$8:D$122), 'Tab Sheet'!A13, "")</f>
        <v/>
      </c>
      <c r="D13" s="233" t="str">
        <f>IF(COUNTIF(List!D$8:D$122,A13)&gt;=1,INDEX(List!B$8:AA$122,MATCH(A13, List!D$8:D$122, 0),4),"")</f>
        <v/>
      </c>
      <c r="E13" s="43" t="str">
        <f>IF(COUNTIF(List!D$8:D$122,A13)&gt;=1,IF(INDEX(List!B$8:AA$122,MATCH(A13, List!D$8:D$122, 0),5)=0, "", INDEX(List!B$8:AA$122,MATCH(A13, List!D$8:D$122, 0),5)),"")</f>
        <v/>
      </c>
      <c r="F13" s="26" t="str">
        <f>IF(COUNTIF(List!D$8:D$122,A13)&gt;=1,IF(INDEX(List!B$8:AA$122,MATCH(A13, List!D$8:D$122, 0),6)=0, "",INDEX(List!B$8:AA$122,MATCH(A13, List!D$8:D$122, 0),6)),"")</f>
        <v/>
      </c>
      <c r="G13" s="223" t="str">
        <f>IF(COUNTIF(List!D$8:D$122,A13)&gt;=1,IF(INDEX(List!B$8:AA$122,MATCH(A13, List!D$8:D$122, 0),7)=0, "",INDEX(List!B$8:AA$122,MATCH(A13, List!D$8:D$122, 0),7)),"")</f>
        <v/>
      </c>
      <c r="H13" s="223" t="str">
        <f>IF(COUNTIF(List!D$8:D$122,A13)&gt;=1,IF(INDEX(List!B$8:AA$122,MATCH(A13, List!D$8:D$122, 0),8)=0, "",INDEX(List!B$8:AA$122,MATCH(A13, List!D$8:D$122, 0),8)),"")</f>
        <v/>
      </c>
      <c r="I13" s="223" t="str">
        <f>IF(COUNTIF(List!D$8:D$122,A13)&gt;=1,IF(INDEX(List!B$8:AA$122,MATCH(A13, List!D$8:D$122, 0),20)=0, "",INDEX(List!B$8:AA$122,MATCH(A13, List!D$8:D$122, 0),20)),"")</f>
        <v/>
      </c>
      <c r="J13" s="223" t="str">
        <f>IF(COUNTIF(List!D$8:D$122,A13)&gt;=1,IF(INDEX(List!B$8:AA$122,MATCH(A13, List!D$8:D$122, 0),9)=0, "",INDEX(List!B$8:AA$122,MATCH(A13, List!D$8:D$122, 0),9)),"")</f>
        <v/>
      </c>
      <c r="K13" s="223" t="str">
        <f>IF(COUNTIF(List!D$8:D$122,A13)&gt;=1,IF(INDEX(List!B$8:AA$122,MATCH(A13, List!D$8:D$122, 0),10)=0, "",INDEX(List!B$8:AA$122,MATCH(A13, List!D$8:D$122, 0),10)),"")</f>
        <v/>
      </c>
      <c r="L13" s="223" t="str">
        <f>IF(COUNTIF(List!D$8:D$122,A13)&gt;=1,IF(INDEX(List!B$8:AA$122,MATCH(A13, List!D$8:D$122, 0),11)=0, "",INDEX(List!B$8:AA$122,MATCH(A13, List!D$8:D$122, 0),11)),"")</f>
        <v/>
      </c>
      <c r="M13" s="224" t="str">
        <f>IF(COUNTIF(List!D$8:D$122,A13)&gt;=1,IF(INDEX(List!B$8:AA$122,MATCH(A13, List!D$8:D$122, 0),12)=0, "",INDEX(List!B$8:AA$122,MATCH(A13, List!D$8:D$122, 0),12)),"")</f>
        <v/>
      </c>
      <c r="N13" s="11" t="str">
        <f>IF(COUNTIF(List!D$8:D$122,A13)&gt;=1,IF(INDEX(List!B$8:AA$122,MATCH(A13, List!D$8:D$122, 0),13)=0, "",INDEX(List!B$8:AA$122,MATCH(A13, List!D$8:D$122, 0),13)),"")</f>
        <v/>
      </c>
      <c r="O13" s="12" t="str">
        <f>IF(COUNTIF(List!D$8:D$122,A13)&gt;=1,IF(INDEX(List!B$8:AA$122,MATCH(A13, List!D$8:D$122, 0),14)=0, "",INDEX(List!B$8:AA$122,MATCH(A13, List!D$8:D$122, 0),14)),"")</f>
        <v/>
      </c>
      <c r="P13" s="12" t="str">
        <f>IF(COUNTIF(List!D$8:D$122,A13)&gt;=1,IF(INDEX(List!B$8:AA$122,MATCH(A13, List!D$8:D$122, 0),15)=0, "",INDEX(List!B$8:AA$122,MATCH(A13, List!D$8:D$122, 0),15)),"")</f>
        <v/>
      </c>
      <c r="Q13" s="12" t="str">
        <f>IF(COUNTIF(List!D$8:D$122,A13)&gt;=1,IF(INDEX(List!B$8:AA$122,MATCH(A13, List!D$8:D$122, 0),16)=0, "",INDEX(List!B$8:AA$122,MATCH(A13, List!D$8:D$122, 0),16)),"")</f>
        <v/>
      </c>
      <c r="R13" s="12" t="str">
        <f>IF(COUNTIF(List!D$8:D$122,A13)&gt;=1,IF(INDEX(List!B$8:AA$122,MATCH(A13, List!D$8:D$122, 0),17)=0, "",INDEX(List!B$8:AA$122,MATCH(A13, List!D$8:D$122, 0),17)),"")</f>
        <v/>
      </c>
      <c r="S13" s="12" t="str">
        <f>IF(COUNTIF(List!D$8:D$122,A13)&gt;=1,IF(INDEX(List!B$8:AA$122,MATCH(A13, List!D$8:D$122, 0),18)=0, "",INDEX(List!B$8:AA$122,MATCH(A13, List!D$8:D$122, 0),18)),"")</f>
        <v/>
      </c>
      <c r="T13" s="10" t="str">
        <f>IF(COUNTIF(List!D$8:D$122,A13)&gt;=1,IF(INDEX(List!B$8:AA$122,MATCH(A13, List!D$8:D$122, 0),19)=0, "",INDEX(List!B$8:AA$122,MATCH(A13, List!D$8:D$122, 0),19)),"")</f>
        <v/>
      </c>
      <c r="U13" s="26" t="str">
        <f>IF(COUNTIF(List!D$78:D$122,A13)&gt;=1,IF(INDEX(List!B$78:AA$122,MATCH(A13, List!D$78:D$122, 0),21)=0, "",INDEX(List!B$78:AA$122,MATCH(A13, List!D$78:D$122, 0),21)),"")</f>
        <v/>
      </c>
      <c r="V13" s="224" t="str">
        <f>IF(COUNTIF(List!D$78:D$122,A13)&gt;=1,IF(INDEX(List!B$78:AA$122,MATCH(A13, List!D$78:D$122, 0),22)=0, "",INDEX(List!B$78:AA$122,MATCH(A13, List!D$78:D$122, 0),22)),"")</f>
        <v/>
      </c>
      <c r="W13" s="11" t="str">
        <f>IF(COUNTIF(List!D$48:D$77,A13)&gt;=1,IF(INDEX(List!B$48:AA$77,MATCH(A13, List!D$48:D$77, 0),23)=0, "",INDEX(List!B$48:AA$77,MATCH(A13, List!D$48:D$77, 0),23)),"")</f>
        <v/>
      </c>
      <c r="X13" s="12" t="str">
        <f>IF(COUNTIF(List!D$48:D$77,A13)&gt;=1,IF(INDEX(List!B$48:AA$77,MATCH(A13, List!D$48:D$77, 0),24)=0, "",INDEX(List!B$48:AA$77,MATCH(A13, List!D$48:D$77, 0),24)),"")</f>
        <v/>
      </c>
      <c r="Y13" s="12" t="str">
        <f>IF(COUNTIF(List!D$48:D$77,A13)&gt;=1,IF(INDEX(List!B$48:AA$77,MATCH(A13, List!D$48:D$77, 0),25)=0, "",INDEX(List!B$48:AA$77,MATCH(A13, List!D$48:D$77, 0),25)),"")</f>
        <v/>
      </c>
      <c r="Z13" s="10" t="str">
        <f>IF(COUNTIF(List!D$48:D$77,A13)&gt;=1,IF(INDEX(List!B$48:AA$77,MATCH(A13, List!D$48:D$77, 0),26)=0, "",INDEX(List!B$48:AA$77,MATCH(A13, List!D$48:D$77, 0),26)),"")</f>
        <v/>
      </c>
    </row>
    <row r="14" spans="1:26" ht="13.9" customHeight="1" x14ac:dyDescent="0.3">
      <c r="A14" s="254">
        <v>11</v>
      </c>
      <c r="B14" s="25" t="str">
        <f t="shared" si="0"/>
        <v/>
      </c>
      <c r="C14" s="228" t="str">
        <f>IF(A14&lt;=MAX(List!D$8:D$122), 'Tab Sheet'!A14, "")</f>
        <v/>
      </c>
      <c r="D14" s="233" t="str">
        <f>IF(COUNTIF(List!D$8:D$122,A14)&gt;=1,INDEX(List!B$8:AA$122,MATCH(A14, List!D$8:D$122, 0),4),"")</f>
        <v/>
      </c>
      <c r="E14" s="43" t="str">
        <f>IF(COUNTIF(List!D$8:D$122,A14)&gt;=1,IF(INDEX(List!B$8:AA$122,MATCH(A14, List!D$8:D$122, 0),5)=0, "", INDEX(List!B$8:AA$122,MATCH(A14, List!D$8:D$122, 0),5)),"")</f>
        <v/>
      </c>
      <c r="F14" s="26" t="str">
        <f>IF(COUNTIF(List!D$8:D$122,A14)&gt;=1,IF(INDEX(List!B$8:AA$122,MATCH(A14, List!D$8:D$122, 0),6)=0, "",INDEX(List!B$8:AA$122,MATCH(A14, List!D$8:D$122, 0),6)),"")</f>
        <v/>
      </c>
      <c r="G14" s="223" t="str">
        <f>IF(COUNTIF(List!D$8:D$122,A14)&gt;=1,IF(INDEX(List!B$8:AA$122,MATCH(A14, List!D$8:D$122, 0),7)=0, "",INDEX(List!B$8:AA$122,MATCH(A14, List!D$8:D$122, 0),7)),"")</f>
        <v/>
      </c>
      <c r="H14" s="223" t="str">
        <f>IF(COUNTIF(List!D$8:D$122,A14)&gt;=1,IF(INDEX(List!B$8:AA$122,MATCH(A14, List!D$8:D$122, 0),8)=0, "",INDEX(List!B$8:AA$122,MATCH(A14, List!D$8:D$122, 0),8)),"")</f>
        <v/>
      </c>
      <c r="I14" s="223" t="str">
        <f>IF(COUNTIF(List!D$8:D$122,A14)&gt;=1,IF(INDEX(List!B$8:AA$122,MATCH(A14, List!D$8:D$122, 0),20)=0, "",INDEX(List!B$8:AA$122,MATCH(A14, List!D$8:D$122, 0),20)),"")</f>
        <v/>
      </c>
      <c r="J14" s="223" t="str">
        <f>IF(COUNTIF(List!D$8:D$122,A14)&gt;=1,IF(INDEX(List!B$8:AA$122,MATCH(A14, List!D$8:D$122, 0),9)=0, "",INDEX(List!B$8:AA$122,MATCH(A14, List!D$8:D$122, 0),9)),"")</f>
        <v/>
      </c>
      <c r="K14" s="223" t="str">
        <f>IF(COUNTIF(List!D$8:D$122,A14)&gt;=1,IF(INDEX(List!B$8:AA$122,MATCH(A14, List!D$8:D$122, 0),10)=0, "",INDEX(List!B$8:AA$122,MATCH(A14, List!D$8:D$122, 0),10)),"")</f>
        <v/>
      </c>
      <c r="L14" s="223" t="str">
        <f>IF(COUNTIF(List!D$8:D$122,A14)&gt;=1,IF(INDEX(List!B$8:AA$122,MATCH(A14, List!D$8:D$122, 0),11)=0, "",INDEX(List!B$8:AA$122,MATCH(A14, List!D$8:D$122, 0),11)),"")</f>
        <v/>
      </c>
      <c r="M14" s="224" t="str">
        <f>IF(COUNTIF(List!D$8:D$122,A14)&gt;=1,IF(INDEX(List!B$8:AA$122,MATCH(A14, List!D$8:D$122, 0),12)=0, "",INDEX(List!B$8:AA$122,MATCH(A14, List!D$8:D$122, 0),12)),"")</f>
        <v/>
      </c>
      <c r="N14" s="11" t="str">
        <f>IF(COUNTIF(List!D$8:D$122,A14)&gt;=1,IF(INDEX(List!B$8:AA$122,MATCH(A14, List!D$8:D$122, 0),13)=0, "",INDEX(List!B$8:AA$122,MATCH(A14, List!D$8:D$122, 0),13)),"")</f>
        <v/>
      </c>
      <c r="O14" s="12" t="str">
        <f>IF(COUNTIF(List!D$8:D$122,A14)&gt;=1,IF(INDEX(List!B$8:AA$122,MATCH(A14, List!D$8:D$122, 0),14)=0, "",INDEX(List!B$8:AA$122,MATCH(A14, List!D$8:D$122, 0),14)),"")</f>
        <v/>
      </c>
      <c r="P14" s="12" t="str">
        <f>IF(COUNTIF(List!D$8:D$122,A14)&gt;=1,IF(INDEX(List!B$8:AA$122,MATCH(A14, List!D$8:D$122, 0),15)=0, "",INDEX(List!B$8:AA$122,MATCH(A14, List!D$8:D$122, 0),15)),"")</f>
        <v/>
      </c>
      <c r="Q14" s="12" t="str">
        <f>IF(COUNTIF(List!D$8:D$122,A14)&gt;=1,IF(INDEX(List!B$8:AA$122,MATCH(A14, List!D$8:D$122, 0),16)=0, "",INDEX(List!B$8:AA$122,MATCH(A14, List!D$8:D$122, 0),16)),"")</f>
        <v/>
      </c>
      <c r="R14" s="12" t="str">
        <f>IF(COUNTIF(List!D$8:D$122,A14)&gt;=1,IF(INDEX(List!B$8:AA$122,MATCH(A14, List!D$8:D$122, 0),17)=0, "",INDEX(List!B$8:AA$122,MATCH(A14, List!D$8:D$122, 0),17)),"")</f>
        <v/>
      </c>
      <c r="S14" s="12" t="str">
        <f>IF(COUNTIF(List!D$8:D$122,A14)&gt;=1,IF(INDEX(List!B$8:AA$122,MATCH(A14, List!D$8:D$122, 0),18)=0, "",INDEX(List!B$8:AA$122,MATCH(A14, List!D$8:D$122, 0),18)),"")</f>
        <v/>
      </c>
      <c r="T14" s="10" t="str">
        <f>IF(COUNTIF(List!D$8:D$122,A14)&gt;=1,IF(INDEX(List!B$8:AA$122,MATCH(A14, List!D$8:D$122, 0),19)=0, "",INDEX(List!B$8:AA$122,MATCH(A14, List!D$8:D$122, 0),19)),"")</f>
        <v/>
      </c>
      <c r="U14" s="26" t="str">
        <f>IF(COUNTIF(List!D$78:D$122,A14)&gt;=1,IF(INDEX(List!B$78:AA$122,MATCH(A14, List!D$78:D$122, 0),21)=0, "",INDEX(List!B$78:AA$122,MATCH(A14, List!D$78:D$122, 0),21)),"")</f>
        <v/>
      </c>
      <c r="V14" s="224" t="str">
        <f>IF(COUNTIF(List!D$78:D$122,A14)&gt;=1,IF(INDEX(List!B$78:AA$122,MATCH(A14, List!D$78:D$122, 0),22)=0, "",INDEX(List!B$78:AA$122,MATCH(A14, List!D$78:D$122, 0),22)),"")</f>
        <v/>
      </c>
      <c r="W14" s="11" t="str">
        <f>IF(COUNTIF(List!D$48:D$77,A14)&gt;=1,IF(INDEX(List!B$48:AA$77,MATCH(A14, List!D$48:D$77, 0),23)=0, "",INDEX(List!B$48:AA$77,MATCH(A14, List!D$48:D$77, 0),23)),"")</f>
        <v/>
      </c>
      <c r="X14" s="12" t="str">
        <f>IF(COUNTIF(List!D$48:D$77,A14)&gt;=1,IF(INDEX(List!B$48:AA$77,MATCH(A14, List!D$48:D$77, 0),24)=0, "",INDEX(List!B$48:AA$77,MATCH(A14, List!D$48:D$77, 0),24)),"")</f>
        <v/>
      </c>
      <c r="Y14" s="12" t="str">
        <f>IF(COUNTIF(List!D$48:D$77,A14)&gt;=1,IF(INDEX(List!B$48:AA$77,MATCH(A14, List!D$48:D$77, 0),25)=0, "",INDEX(List!B$48:AA$77,MATCH(A14, List!D$48:D$77, 0),25)),"")</f>
        <v/>
      </c>
      <c r="Z14" s="10" t="str">
        <f>IF(COUNTIF(List!D$48:D$77,A14)&gt;=1,IF(INDEX(List!B$48:AA$77,MATCH(A14, List!D$48:D$77, 0),26)=0, "",INDEX(List!B$48:AA$77,MATCH(A14, List!D$48:D$77, 0),26)),"")</f>
        <v/>
      </c>
    </row>
    <row r="15" spans="1:26" ht="13.9" customHeight="1" x14ac:dyDescent="0.3">
      <c r="A15" s="254">
        <v>12</v>
      </c>
      <c r="B15" s="25" t="str">
        <f t="shared" si="0"/>
        <v/>
      </c>
      <c r="C15" s="228" t="str">
        <f>IF(A15&lt;=MAX(List!D$8:D$122), 'Tab Sheet'!A15, "")</f>
        <v/>
      </c>
      <c r="D15" s="233" t="str">
        <f>IF(COUNTIF(List!D$8:D$122,A15)&gt;=1,INDEX(List!B$8:AA$122,MATCH(A15, List!D$8:D$122, 0),4),"")</f>
        <v/>
      </c>
      <c r="E15" s="43" t="str">
        <f>IF(COUNTIF(List!D$8:D$122,A15)&gt;=1,IF(INDEX(List!B$8:AA$122,MATCH(A15, List!D$8:D$122, 0),5)=0, "", INDEX(List!B$8:AA$122,MATCH(A15, List!D$8:D$122, 0),5)),"")</f>
        <v/>
      </c>
      <c r="F15" s="26" t="str">
        <f>IF(COUNTIF(List!D$8:D$122,A15)&gt;=1,IF(INDEX(List!B$8:AA$122,MATCH(A15, List!D$8:D$122, 0),6)=0, "",INDEX(List!B$8:AA$122,MATCH(A15, List!D$8:D$122, 0),6)),"")</f>
        <v/>
      </c>
      <c r="G15" s="223" t="str">
        <f>IF(COUNTIF(List!D$8:D$122,A15)&gt;=1,IF(INDEX(List!B$8:AA$122,MATCH(A15, List!D$8:D$122, 0),7)=0, "",INDEX(List!B$8:AA$122,MATCH(A15, List!D$8:D$122, 0),7)),"")</f>
        <v/>
      </c>
      <c r="H15" s="223" t="str">
        <f>IF(COUNTIF(List!D$8:D$122,A15)&gt;=1,IF(INDEX(List!B$8:AA$122,MATCH(A15, List!D$8:D$122, 0),8)=0, "",INDEX(List!B$8:AA$122,MATCH(A15, List!D$8:D$122, 0),8)),"")</f>
        <v/>
      </c>
      <c r="I15" s="223" t="str">
        <f>IF(COUNTIF(List!D$8:D$122,A15)&gt;=1,IF(INDEX(List!B$8:AA$122,MATCH(A15, List!D$8:D$122, 0),20)=0, "",INDEX(List!B$8:AA$122,MATCH(A15, List!D$8:D$122, 0),20)),"")</f>
        <v/>
      </c>
      <c r="J15" s="223" t="str">
        <f>IF(COUNTIF(List!D$8:D$122,A15)&gt;=1,IF(INDEX(List!B$8:AA$122,MATCH(A15, List!D$8:D$122, 0),9)=0, "",INDEX(List!B$8:AA$122,MATCH(A15, List!D$8:D$122, 0),9)),"")</f>
        <v/>
      </c>
      <c r="K15" s="223" t="str">
        <f>IF(COUNTIF(List!D$8:D$122,A15)&gt;=1,IF(INDEX(List!B$8:AA$122,MATCH(A15, List!D$8:D$122, 0),10)=0, "",INDEX(List!B$8:AA$122,MATCH(A15, List!D$8:D$122, 0),10)),"")</f>
        <v/>
      </c>
      <c r="L15" s="223" t="str">
        <f>IF(COUNTIF(List!D$8:D$122,A15)&gt;=1,IF(INDEX(List!B$8:AA$122,MATCH(A15, List!D$8:D$122, 0),11)=0, "",INDEX(List!B$8:AA$122,MATCH(A15, List!D$8:D$122, 0),11)),"")</f>
        <v/>
      </c>
      <c r="M15" s="224" t="str">
        <f>IF(COUNTIF(List!D$8:D$122,A15)&gt;=1,IF(INDEX(List!B$8:AA$122,MATCH(A15, List!D$8:D$122, 0),12)=0, "",INDEX(List!B$8:AA$122,MATCH(A15, List!D$8:D$122, 0),12)),"")</f>
        <v/>
      </c>
      <c r="N15" s="11" t="str">
        <f>IF(COUNTIF(List!D$8:D$122,A15)&gt;=1,IF(INDEX(List!B$8:AA$122,MATCH(A15, List!D$8:D$122, 0),13)=0, "",INDEX(List!B$8:AA$122,MATCH(A15, List!D$8:D$122, 0),13)),"")</f>
        <v/>
      </c>
      <c r="O15" s="12" t="str">
        <f>IF(COUNTIF(List!D$8:D$122,A15)&gt;=1,IF(INDEX(List!B$8:AA$122,MATCH(A15, List!D$8:D$122, 0),14)=0, "",INDEX(List!B$8:AA$122,MATCH(A15, List!D$8:D$122, 0),14)),"")</f>
        <v/>
      </c>
      <c r="P15" s="12" t="str">
        <f>IF(COUNTIF(List!D$8:D$122,A15)&gt;=1,IF(INDEX(List!B$8:AA$122,MATCH(A15, List!D$8:D$122, 0),15)=0, "",INDEX(List!B$8:AA$122,MATCH(A15, List!D$8:D$122, 0),15)),"")</f>
        <v/>
      </c>
      <c r="Q15" s="12" t="str">
        <f>IF(COUNTIF(List!D$8:D$122,A15)&gt;=1,IF(INDEX(List!B$8:AA$122,MATCH(A15, List!D$8:D$122, 0),16)=0, "",INDEX(List!B$8:AA$122,MATCH(A15, List!D$8:D$122, 0),16)),"")</f>
        <v/>
      </c>
      <c r="R15" s="12" t="str">
        <f>IF(COUNTIF(List!D$8:D$122,A15)&gt;=1,IF(INDEX(List!B$8:AA$122,MATCH(A15, List!D$8:D$122, 0),17)=0, "",INDEX(List!B$8:AA$122,MATCH(A15, List!D$8:D$122, 0),17)),"")</f>
        <v/>
      </c>
      <c r="S15" s="12" t="str">
        <f>IF(COUNTIF(List!D$8:D$122,A15)&gt;=1,IF(INDEX(List!B$8:AA$122,MATCH(A15, List!D$8:D$122, 0),18)=0, "",INDEX(List!B$8:AA$122,MATCH(A15, List!D$8:D$122, 0),18)),"")</f>
        <v/>
      </c>
      <c r="T15" s="10" t="str">
        <f>IF(COUNTIF(List!D$8:D$122,A15)&gt;=1,IF(INDEX(List!B$8:AA$122,MATCH(A15, List!D$8:D$122, 0),19)=0, "",INDEX(List!B$8:AA$122,MATCH(A15, List!D$8:D$122, 0),19)),"")</f>
        <v/>
      </c>
      <c r="U15" s="26" t="str">
        <f>IF(COUNTIF(List!D$78:D$122,A15)&gt;=1,IF(INDEX(List!B$78:AA$122,MATCH(A15, List!D$78:D$122, 0),21)=0, "",INDEX(List!B$78:AA$122,MATCH(A15, List!D$78:D$122, 0),21)),"")</f>
        <v/>
      </c>
      <c r="V15" s="224" t="str">
        <f>IF(COUNTIF(List!D$78:D$122,A15)&gt;=1,IF(INDEX(List!B$78:AA$122,MATCH(A15, List!D$78:D$122, 0),22)=0, "",INDEX(List!B$78:AA$122,MATCH(A15, List!D$78:D$122, 0),22)),"")</f>
        <v/>
      </c>
      <c r="W15" s="11" t="str">
        <f>IF(COUNTIF(List!D$48:D$77,A15)&gt;=1,IF(INDEX(List!B$48:AA$77,MATCH(A15, List!D$48:D$77, 0),23)=0, "",INDEX(List!B$48:AA$77,MATCH(A15, List!D$48:D$77, 0),23)),"")</f>
        <v/>
      </c>
      <c r="X15" s="12" t="str">
        <f>IF(COUNTIF(List!D$48:D$77,A15)&gt;=1,IF(INDEX(List!B$48:AA$77,MATCH(A15, List!D$48:D$77, 0),24)=0, "",INDEX(List!B$48:AA$77,MATCH(A15, List!D$48:D$77, 0),24)),"")</f>
        <v/>
      </c>
      <c r="Y15" s="12" t="str">
        <f>IF(COUNTIF(List!D$48:D$77,A15)&gt;=1,IF(INDEX(List!B$48:AA$77,MATCH(A15, List!D$48:D$77, 0),25)=0, "",INDEX(List!B$48:AA$77,MATCH(A15, List!D$48:D$77, 0),25)),"")</f>
        <v/>
      </c>
      <c r="Z15" s="10" t="str">
        <f>IF(COUNTIF(List!D$48:D$77,A15)&gt;=1,IF(INDEX(List!B$48:AA$77,MATCH(A15, List!D$48:D$77, 0),26)=0, "",INDEX(List!B$48:AA$77,MATCH(A15, List!D$48:D$77, 0),26)),"")</f>
        <v/>
      </c>
    </row>
    <row r="16" spans="1:26" ht="13.9" customHeight="1" x14ac:dyDescent="0.3">
      <c r="A16" s="254">
        <v>13</v>
      </c>
      <c r="B16" s="25" t="str">
        <f t="shared" si="0"/>
        <v/>
      </c>
      <c r="C16" s="228" t="str">
        <f>IF(A16&lt;=MAX(List!D$8:D$122), 'Tab Sheet'!A16, "")</f>
        <v/>
      </c>
      <c r="D16" s="233" t="str">
        <f>IF(COUNTIF(List!D$8:D$122,A16)&gt;=1,INDEX(List!B$8:AA$122,MATCH(A16, List!D$8:D$122, 0),4),"")</f>
        <v/>
      </c>
      <c r="E16" s="43" t="str">
        <f>IF(COUNTIF(List!D$8:D$122,A16)&gt;=1,IF(INDEX(List!B$8:AA$122,MATCH(A16, List!D$8:D$122, 0),5)=0, "", INDEX(List!B$8:AA$122,MATCH(A16, List!D$8:D$122, 0),5)),"")</f>
        <v/>
      </c>
      <c r="F16" s="26" t="str">
        <f>IF(COUNTIF(List!D$8:D$122,A16)&gt;=1,IF(INDEX(List!B$8:AA$122,MATCH(A16, List!D$8:D$122, 0),6)=0, "",INDEX(List!B$8:AA$122,MATCH(A16, List!D$8:D$122, 0),6)),"")</f>
        <v/>
      </c>
      <c r="G16" s="223" t="str">
        <f>IF(COUNTIF(List!D$8:D$122,A16)&gt;=1,IF(INDEX(List!B$8:AA$122,MATCH(A16, List!D$8:D$122, 0),7)=0, "",INDEX(List!B$8:AA$122,MATCH(A16, List!D$8:D$122, 0),7)),"")</f>
        <v/>
      </c>
      <c r="H16" s="223" t="str">
        <f>IF(COUNTIF(List!D$8:D$122,A16)&gt;=1,IF(INDEX(List!B$8:AA$122,MATCH(A16, List!D$8:D$122, 0),8)=0, "",INDEX(List!B$8:AA$122,MATCH(A16, List!D$8:D$122, 0),8)),"")</f>
        <v/>
      </c>
      <c r="I16" s="223" t="str">
        <f>IF(COUNTIF(List!D$8:D$122,A16)&gt;=1,IF(INDEX(List!B$8:AA$122,MATCH(A16, List!D$8:D$122, 0),20)=0, "",INDEX(List!B$8:AA$122,MATCH(A16, List!D$8:D$122, 0),20)),"")</f>
        <v/>
      </c>
      <c r="J16" s="223" t="str">
        <f>IF(COUNTIF(List!D$8:D$122,A16)&gt;=1,IF(INDEX(List!B$8:AA$122,MATCH(A16, List!D$8:D$122, 0),9)=0, "",INDEX(List!B$8:AA$122,MATCH(A16, List!D$8:D$122, 0),9)),"")</f>
        <v/>
      </c>
      <c r="K16" s="223" t="str">
        <f>IF(COUNTIF(List!D$8:D$122,A16)&gt;=1,IF(INDEX(List!B$8:AA$122,MATCH(A16, List!D$8:D$122, 0),10)=0, "",INDEX(List!B$8:AA$122,MATCH(A16, List!D$8:D$122, 0),10)),"")</f>
        <v/>
      </c>
      <c r="L16" s="223" t="str">
        <f>IF(COUNTIF(List!D$8:D$122,A16)&gt;=1,IF(INDEX(List!B$8:AA$122,MATCH(A16, List!D$8:D$122, 0),11)=0, "",INDEX(List!B$8:AA$122,MATCH(A16, List!D$8:D$122, 0),11)),"")</f>
        <v/>
      </c>
      <c r="M16" s="224" t="str">
        <f>IF(COUNTIF(List!D$8:D$122,A16)&gt;=1,IF(INDEX(List!B$8:AA$122,MATCH(A16, List!D$8:D$122, 0),12)=0, "",INDEX(List!B$8:AA$122,MATCH(A16, List!D$8:D$122, 0),12)),"")</f>
        <v/>
      </c>
      <c r="N16" s="11" t="str">
        <f>IF(COUNTIF(List!D$8:D$122,A16)&gt;=1,IF(INDEX(List!B$8:AA$122,MATCH(A16, List!D$8:D$122, 0),13)=0, "",INDEX(List!B$8:AA$122,MATCH(A16, List!D$8:D$122, 0),13)),"")</f>
        <v/>
      </c>
      <c r="O16" s="12" t="str">
        <f>IF(COUNTIF(List!D$8:D$122,A16)&gt;=1,IF(INDEX(List!B$8:AA$122,MATCH(A16, List!D$8:D$122, 0),14)=0, "",INDEX(List!B$8:AA$122,MATCH(A16, List!D$8:D$122, 0),14)),"")</f>
        <v/>
      </c>
      <c r="P16" s="12" t="str">
        <f>IF(COUNTIF(List!D$8:D$122,A16)&gt;=1,IF(INDEX(List!B$8:AA$122,MATCH(A16, List!D$8:D$122, 0),15)=0, "",INDEX(List!B$8:AA$122,MATCH(A16, List!D$8:D$122, 0),15)),"")</f>
        <v/>
      </c>
      <c r="Q16" s="12" t="str">
        <f>IF(COUNTIF(List!D$8:D$122,A16)&gt;=1,IF(INDEX(List!B$8:AA$122,MATCH(A16, List!D$8:D$122, 0),16)=0, "",INDEX(List!B$8:AA$122,MATCH(A16, List!D$8:D$122, 0),16)),"")</f>
        <v/>
      </c>
      <c r="R16" s="12" t="str">
        <f>IF(COUNTIF(List!D$8:D$122,A16)&gt;=1,IF(INDEX(List!B$8:AA$122,MATCH(A16, List!D$8:D$122, 0),17)=0, "",INDEX(List!B$8:AA$122,MATCH(A16, List!D$8:D$122, 0),17)),"")</f>
        <v/>
      </c>
      <c r="S16" s="12" t="str">
        <f>IF(COUNTIF(List!D$8:D$122,A16)&gt;=1,IF(INDEX(List!B$8:AA$122,MATCH(A16, List!D$8:D$122, 0),18)=0, "",INDEX(List!B$8:AA$122,MATCH(A16, List!D$8:D$122, 0),18)),"")</f>
        <v/>
      </c>
      <c r="T16" s="10" t="str">
        <f>IF(COUNTIF(List!D$8:D$122,A16)&gt;=1,IF(INDEX(List!B$8:AA$122,MATCH(A16, List!D$8:D$122, 0),19)=0, "",INDEX(List!B$8:AA$122,MATCH(A16, List!D$8:D$122, 0),19)),"")</f>
        <v/>
      </c>
      <c r="U16" s="26" t="str">
        <f>IF(COUNTIF(List!D$78:D$122,A16)&gt;=1,IF(INDEX(List!B$78:AA$122,MATCH(A16, List!D$78:D$122, 0),21)=0, "",INDEX(List!B$78:AA$122,MATCH(A16, List!D$78:D$122, 0),21)),"")</f>
        <v/>
      </c>
      <c r="V16" s="224" t="str">
        <f>IF(COUNTIF(List!D$78:D$122,A16)&gt;=1,IF(INDEX(List!B$78:AA$122,MATCH(A16, List!D$78:D$122, 0),22)=0, "",INDEX(List!B$78:AA$122,MATCH(A16, List!D$78:D$122, 0),22)),"")</f>
        <v/>
      </c>
      <c r="W16" s="11" t="str">
        <f>IF(COUNTIF(List!D$48:D$77,A16)&gt;=1,IF(INDEX(List!B$48:AA$77,MATCH(A16, List!D$48:D$77, 0),23)=0, "",INDEX(List!B$48:AA$77,MATCH(A16, List!D$48:D$77, 0),23)),"")</f>
        <v/>
      </c>
      <c r="X16" s="12" t="str">
        <f>IF(COUNTIF(List!D$48:D$77,A16)&gt;=1,IF(INDEX(List!B$48:AA$77,MATCH(A16, List!D$48:D$77, 0),24)=0, "",INDEX(List!B$48:AA$77,MATCH(A16, List!D$48:D$77, 0),24)),"")</f>
        <v/>
      </c>
      <c r="Y16" s="12" t="str">
        <f>IF(COUNTIF(List!D$48:D$77,A16)&gt;=1,IF(INDEX(List!B$48:AA$77,MATCH(A16, List!D$48:D$77, 0),25)=0, "",INDEX(List!B$48:AA$77,MATCH(A16, List!D$48:D$77, 0),25)),"")</f>
        <v/>
      </c>
      <c r="Z16" s="10" t="str">
        <f>IF(COUNTIF(List!D$48:D$77,A16)&gt;=1,IF(INDEX(List!B$48:AA$77,MATCH(A16, List!D$48:D$77, 0),26)=0, "",INDEX(List!B$48:AA$77,MATCH(A16, List!D$48:D$77, 0),26)),"")</f>
        <v/>
      </c>
    </row>
    <row r="17" spans="1:26" ht="13.9" customHeight="1" x14ac:dyDescent="0.3">
      <c r="A17" s="254">
        <v>14</v>
      </c>
      <c r="B17" s="25" t="str">
        <f t="shared" si="0"/>
        <v/>
      </c>
      <c r="C17" s="228" t="str">
        <f>IF(A17&lt;=MAX(List!D$8:D$122), 'Tab Sheet'!A17, "")</f>
        <v/>
      </c>
      <c r="D17" s="233" t="str">
        <f>IF(COUNTIF(List!D$8:D$122,A17)&gt;=1,INDEX(List!B$8:AA$122,MATCH(A17, List!D$8:D$122, 0),4),"")</f>
        <v/>
      </c>
      <c r="E17" s="43" t="str">
        <f>IF(COUNTIF(List!D$8:D$122,A17)&gt;=1,IF(INDEX(List!B$8:AA$122,MATCH(A17, List!D$8:D$122, 0),5)=0, "", INDEX(List!B$8:AA$122,MATCH(A17, List!D$8:D$122, 0),5)),"")</f>
        <v/>
      </c>
      <c r="F17" s="26" t="str">
        <f>IF(COUNTIF(List!D$8:D$122,A17)&gt;=1,IF(INDEX(List!B$8:AA$122,MATCH(A17, List!D$8:D$122, 0),6)=0, "",INDEX(List!B$8:AA$122,MATCH(A17, List!D$8:D$122, 0),6)),"")</f>
        <v/>
      </c>
      <c r="G17" s="223" t="str">
        <f>IF(COUNTIF(List!D$8:D$122,A17)&gt;=1,IF(INDEX(List!B$8:AA$122,MATCH(A17, List!D$8:D$122, 0),7)=0, "",INDEX(List!B$8:AA$122,MATCH(A17, List!D$8:D$122, 0),7)),"")</f>
        <v/>
      </c>
      <c r="H17" s="223" t="str">
        <f>IF(COUNTIF(List!D$8:D$122,A17)&gt;=1,IF(INDEX(List!B$8:AA$122,MATCH(A17, List!D$8:D$122, 0),8)=0, "",INDEX(List!B$8:AA$122,MATCH(A17, List!D$8:D$122, 0),8)),"")</f>
        <v/>
      </c>
      <c r="I17" s="223" t="str">
        <f>IF(COUNTIF(List!D$8:D$122,A17)&gt;=1,IF(INDEX(List!B$8:AA$122,MATCH(A17, List!D$8:D$122, 0),20)=0, "",INDEX(List!B$8:AA$122,MATCH(A17, List!D$8:D$122, 0),20)),"")</f>
        <v/>
      </c>
      <c r="J17" s="223" t="str">
        <f>IF(COUNTIF(List!D$8:D$122,A17)&gt;=1,IF(INDEX(List!B$8:AA$122,MATCH(A17, List!D$8:D$122, 0),9)=0, "",INDEX(List!B$8:AA$122,MATCH(A17, List!D$8:D$122, 0),9)),"")</f>
        <v/>
      </c>
      <c r="K17" s="223" t="str">
        <f>IF(COUNTIF(List!D$8:D$122,A17)&gt;=1,IF(INDEX(List!B$8:AA$122,MATCH(A17, List!D$8:D$122, 0),10)=0, "",INDEX(List!B$8:AA$122,MATCH(A17, List!D$8:D$122, 0),10)),"")</f>
        <v/>
      </c>
      <c r="L17" s="223" t="str">
        <f>IF(COUNTIF(List!D$8:D$122,A17)&gt;=1,IF(INDEX(List!B$8:AA$122,MATCH(A17, List!D$8:D$122, 0),11)=0, "",INDEX(List!B$8:AA$122,MATCH(A17, List!D$8:D$122, 0),11)),"")</f>
        <v/>
      </c>
      <c r="M17" s="224" t="str">
        <f>IF(COUNTIF(List!D$8:D$122,A17)&gt;=1,IF(INDEX(List!B$8:AA$122,MATCH(A17, List!D$8:D$122, 0),12)=0, "",INDEX(List!B$8:AA$122,MATCH(A17, List!D$8:D$122, 0),12)),"")</f>
        <v/>
      </c>
      <c r="N17" s="11" t="str">
        <f>IF(COUNTIF(List!D$8:D$122,A17)&gt;=1,IF(INDEX(List!B$8:AA$122,MATCH(A17, List!D$8:D$122, 0),13)=0, "",INDEX(List!B$8:AA$122,MATCH(A17, List!D$8:D$122, 0),13)),"")</f>
        <v/>
      </c>
      <c r="O17" s="12" t="str">
        <f>IF(COUNTIF(List!D$8:D$122,A17)&gt;=1,IF(INDEX(List!B$8:AA$122,MATCH(A17, List!D$8:D$122, 0),14)=0, "",INDEX(List!B$8:AA$122,MATCH(A17, List!D$8:D$122, 0),14)),"")</f>
        <v/>
      </c>
      <c r="P17" s="12" t="str">
        <f>IF(COUNTIF(List!D$8:D$122,A17)&gt;=1,IF(INDEX(List!B$8:AA$122,MATCH(A17, List!D$8:D$122, 0),15)=0, "",INDEX(List!B$8:AA$122,MATCH(A17, List!D$8:D$122, 0),15)),"")</f>
        <v/>
      </c>
      <c r="Q17" s="12" t="str">
        <f>IF(COUNTIF(List!D$8:D$122,A17)&gt;=1,IF(INDEX(List!B$8:AA$122,MATCH(A17, List!D$8:D$122, 0),16)=0, "",INDEX(List!B$8:AA$122,MATCH(A17, List!D$8:D$122, 0),16)),"")</f>
        <v/>
      </c>
      <c r="R17" s="12" t="str">
        <f>IF(COUNTIF(List!D$8:D$122,A17)&gt;=1,IF(INDEX(List!B$8:AA$122,MATCH(A17, List!D$8:D$122, 0),17)=0, "",INDEX(List!B$8:AA$122,MATCH(A17, List!D$8:D$122, 0),17)),"")</f>
        <v/>
      </c>
      <c r="S17" s="12" t="str">
        <f>IF(COUNTIF(List!D$8:D$122,A17)&gt;=1,IF(INDEX(List!B$8:AA$122,MATCH(A17, List!D$8:D$122, 0),18)=0, "",INDEX(List!B$8:AA$122,MATCH(A17, List!D$8:D$122, 0),18)),"")</f>
        <v/>
      </c>
      <c r="T17" s="10" t="str">
        <f>IF(COUNTIF(List!D$8:D$122,A17)&gt;=1,IF(INDEX(List!B$8:AA$122,MATCH(A17, List!D$8:D$122, 0),19)=0, "",INDEX(List!B$8:AA$122,MATCH(A17, List!D$8:D$122, 0),19)),"")</f>
        <v/>
      </c>
      <c r="U17" s="26" t="str">
        <f>IF(COUNTIF(List!D$78:D$122,A17)&gt;=1,IF(INDEX(List!B$78:AA$122,MATCH(A17, List!D$78:D$122, 0),21)=0, "",INDEX(List!B$78:AA$122,MATCH(A17, List!D$78:D$122, 0),21)),"")</f>
        <v/>
      </c>
      <c r="V17" s="224" t="str">
        <f>IF(COUNTIF(List!D$78:D$122,A17)&gt;=1,IF(INDEX(List!B$78:AA$122,MATCH(A17, List!D$78:D$122, 0),22)=0, "",INDEX(List!B$78:AA$122,MATCH(A17, List!D$78:D$122, 0),22)),"")</f>
        <v/>
      </c>
      <c r="W17" s="11" t="str">
        <f>IF(COUNTIF(List!D$48:D$77,A17)&gt;=1,IF(INDEX(List!B$48:AA$77,MATCH(A17, List!D$48:D$77, 0),23)=0, "",INDEX(List!B$48:AA$77,MATCH(A17, List!D$48:D$77, 0),23)),"")</f>
        <v/>
      </c>
      <c r="X17" s="12" t="str">
        <f>IF(COUNTIF(List!D$48:D$77,A17)&gt;=1,IF(INDEX(List!B$48:AA$77,MATCH(A17, List!D$48:D$77, 0),24)=0, "",INDEX(List!B$48:AA$77,MATCH(A17, List!D$48:D$77, 0),24)),"")</f>
        <v/>
      </c>
      <c r="Y17" s="12" t="str">
        <f>IF(COUNTIF(List!D$48:D$77,A17)&gt;=1,IF(INDEX(List!B$48:AA$77,MATCH(A17, List!D$48:D$77, 0),25)=0, "",INDEX(List!B$48:AA$77,MATCH(A17, List!D$48:D$77, 0),25)),"")</f>
        <v/>
      </c>
      <c r="Z17" s="10" t="str">
        <f>IF(COUNTIF(List!D$48:D$77,A17)&gt;=1,IF(INDEX(List!B$48:AA$77,MATCH(A17, List!D$48:D$77, 0),26)=0, "",INDEX(List!B$48:AA$77,MATCH(A17, List!D$48:D$77, 0),26)),"")</f>
        <v/>
      </c>
    </row>
    <row r="18" spans="1:26" ht="13.9" customHeight="1" x14ac:dyDescent="0.3">
      <c r="A18" s="254">
        <v>15</v>
      </c>
      <c r="B18" s="25" t="str">
        <f t="shared" si="0"/>
        <v/>
      </c>
      <c r="C18" s="228" t="str">
        <f>IF(A18&lt;=MAX(List!D$8:D$122), 'Tab Sheet'!A18, "")</f>
        <v/>
      </c>
      <c r="D18" s="233" t="str">
        <f>IF(COUNTIF(List!D$8:D$122,A18)&gt;=1,INDEX(List!B$8:AA$122,MATCH(A18, List!D$8:D$122, 0),4),"")</f>
        <v/>
      </c>
      <c r="E18" s="43" t="str">
        <f>IF(COUNTIF(List!D$8:D$122,A18)&gt;=1,IF(INDEX(List!B$8:AA$122,MATCH(A18, List!D$8:D$122, 0),5)=0, "", INDEX(List!B$8:AA$122,MATCH(A18, List!D$8:D$122, 0),5)),"")</f>
        <v/>
      </c>
      <c r="F18" s="26" t="str">
        <f>IF(COUNTIF(List!D$8:D$122,A18)&gt;=1,IF(INDEX(List!B$8:AA$122,MATCH(A18, List!D$8:D$122, 0),6)=0, "",INDEX(List!B$8:AA$122,MATCH(A18, List!D$8:D$122, 0),6)),"")</f>
        <v/>
      </c>
      <c r="G18" s="223" t="str">
        <f>IF(COUNTIF(List!D$8:D$122,A18)&gt;=1,IF(INDEX(List!B$8:AA$122,MATCH(A18, List!D$8:D$122, 0),7)=0, "",INDEX(List!B$8:AA$122,MATCH(A18, List!D$8:D$122, 0),7)),"")</f>
        <v/>
      </c>
      <c r="H18" s="223" t="str">
        <f>IF(COUNTIF(List!D$8:D$122,A18)&gt;=1,IF(INDEX(List!B$8:AA$122,MATCH(A18, List!D$8:D$122, 0),8)=0, "",INDEX(List!B$8:AA$122,MATCH(A18, List!D$8:D$122, 0),8)),"")</f>
        <v/>
      </c>
      <c r="I18" s="223" t="str">
        <f>IF(COUNTIF(List!D$8:D$122,A18)&gt;=1,IF(INDEX(List!B$8:AA$122,MATCH(A18, List!D$8:D$122, 0),20)=0, "",INDEX(List!B$8:AA$122,MATCH(A18, List!D$8:D$122, 0),20)),"")</f>
        <v/>
      </c>
      <c r="J18" s="223" t="str">
        <f>IF(COUNTIF(List!D$8:D$122,A18)&gt;=1,IF(INDEX(List!B$8:AA$122,MATCH(A18, List!D$8:D$122, 0),9)=0, "",INDEX(List!B$8:AA$122,MATCH(A18, List!D$8:D$122, 0),9)),"")</f>
        <v/>
      </c>
      <c r="K18" s="223" t="str">
        <f>IF(COUNTIF(List!D$8:D$122,A18)&gt;=1,IF(INDEX(List!B$8:AA$122,MATCH(A18, List!D$8:D$122, 0),10)=0, "",INDEX(List!B$8:AA$122,MATCH(A18, List!D$8:D$122, 0),10)),"")</f>
        <v/>
      </c>
      <c r="L18" s="223" t="str">
        <f>IF(COUNTIF(List!D$8:D$122,A18)&gt;=1,IF(INDEX(List!B$8:AA$122,MATCH(A18, List!D$8:D$122, 0),11)=0, "",INDEX(List!B$8:AA$122,MATCH(A18, List!D$8:D$122, 0),11)),"")</f>
        <v/>
      </c>
      <c r="M18" s="224" t="str">
        <f>IF(COUNTIF(List!D$8:D$122,A18)&gt;=1,IF(INDEX(List!B$8:AA$122,MATCH(A18, List!D$8:D$122, 0),12)=0, "",INDEX(List!B$8:AA$122,MATCH(A18, List!D$8:D$122, 0),12)),"")</f>
        <v/>
      </c>
      <c r="N18" s="11" t="str">
        <f>IF(COUNTIF(List!D$8:D$122,A18)&gt;=1,IF(INDEX(List!B$8:AA$122,MATCH(A18, List!D$8:D$122, 0),13)=0, "",INDEX(List!B$8:AA$122,MATCH(A18, List!D$8:D$122, 0),13)),"")</f>
        <v/>
      </c>
      <c r="O18" s="12" t="str">
        <f>IF(COUNTIF(List!D$8:D$122,A18)&gt;=1,IF(INDEX(List!B$8:AA$122,MATCH(A18, List!D$8:D$122, 0),14)=0, "",INDEX(List!B$8:AA$122,MATCH(A18, List!D$8:D$122, 0),14)),"")</f>
        <v/>
      </c>
      <c r="P18" s="12" t="str">
        <f>IF(COUNTIF(List!D$8:D$122,A18)&gt;=1,IF(INDEX(List!B$8:AA$122,MATCH(A18, List!D$8:D$122, 0),15)=0, "",INDEX(List!B$8:AA$122,MATCH(A18, List!D$8:D$122, 0),15)),"")</f>
        <v/>
      </c>
      <c r="Q18" s="12" t="str">
        <f>IF(COUNTIF(List!D$8:D$122,A18)&gt;=1,IF(INDEX(List!B$8:AA$122,MATCH(A18, List!D$8:D$122, 0),16)=0, "",INDEX(List!B$8:AA$122,MATCH(A18, List!D$8:D$122, 0),16)),"")</f>
        <v/>
      </c>
      <c r="R18" s="12" t="str">
        <f>IF(COUNTIF(List!D$8:D$122,A18)&gt;=1,IF(INDEX(List!B$8:AA$122,MATCH(A18, List!D$8:D$122, 0),17)=0, "",INDEX(List!B$8:AA$122,MATCH(A18, List!D$8:D$122, 0),17)),"")</f>
        <v/>
      </c>
      <c r="S18" s="12" t="str">
        <f>IF(COUNTIF(List!D$8:D$122,A18)&gt;=1,IF(INDEX(List!B$8:AA$122,MATCH(A18, List!D$8:D$122, 0),18)=0, "",INDEX(List!B$8:AA$122,MATCH(A18, List!D$8:D$122, 0),18)),"")</f>
        <v/>
      </c>
      <c r="T18" s="10" t="str">
        <f>IF(COUNTIF(List!D$8:D$122,A18)&gt;=1,IF(INDEX(List!B$8:AA$122,MATCH(A18, List!D$8:D$122, 0),19)=0, "",INDEX(List!B$8:AA$122,MATCH(A18, List!D$8:D$122, 0),19)),"")</f>
        <v/>
      </c>
      <c r="U18" s="26" t="str">
        <f>IF(COUNTIF(List!D$78:D$122,A18)&gt;=1,IF(INDEX(List!B$78:AA$122,MATCH(A18, List!D$78:D$122, 0),21)=0, "",INDEX(List!B$78:AA$122,MATCH(A18, List!D$78:D$122, 0),21)),"")</f>
        <v/>
      </c>
      <c r="V18" s="224" t="str">
        <f>IF(COUNTIF(List!D$78:D$122,A18)&gt;=1,IF(INDEX(List!B$78:AA$122,MATCH(A18, List!D$78:D$122, 0),22)=0, "",INDEX(List!B$78:AA$122,MATCH(A18, List!D$78:D$122, 0),22)),"")</f>
        <v/>
      </c>
      <c r="W18" s="11" t="str">
        <f>IF(COUNTIF(List!D$48:D$77,A18)&gt;=1,IF(INDEX(List!B$48:AA$77,MATCH(A18, List!D$48:D$77, 0),23)=0, "",INDEX(List!B$48:AA$77,MATCH(A18, List!D$48:D$77, 0),23)),"")</f>
        <v/>
      </c>
      <c r="X18" s="12" t="str">
        <f>IF(COUNTIF(List!D$48:D$77,A18)&gt;=1,IF(INDEX(List!B$48:AA$77,MATCH(A18, List!D$48:D$77, 0),24)=0, "",INDEX(List!B$48:AA$77,MATCH(A18, List!D$48:D$77, 0),24)),"")</f>
        <v/>
      </c>
      <c r="Y18" s="12" t="str">
        <f>IF(COUNTIF(List!D$48:D$77,A18)&gt;=1,IF(INDEX(List!B$48:AA$77,MATCH(A18, List!D$48:D$77, 0),25)=0, "",INDEX(List!B$48:AA$77,MATCH(A18, List!D$48:D$77, 0),25)),"")</f>
        <v/>
      </c>
      <c r="Z18" s="10" t="str">
        <f>IF(COUNTIF(List!D$48:D$77,A18)&gt;=1,IF(INDEX(List!B$48:AA$77,MATCH(A18, List!D$48:D$77, 0),26)=0, "",INDEX(List!B$48:AA$77,MATCH(A18, List!D$48:D$77, 0),26)),"")</f>
        <v/>
      </c>
    </row>
    <row r="19" spans="1:26" ht="13.9" customHeight="1" x14ac:dyDescent="0.3">
      <c r="A19" s="254">
        <v>16</v>
      </c>
      <c r="B19" s="25" t="str">
        <f t="shared" si="0"/>
        <v/>
      </c>
      <c r="C19" s="228" t="str">
        <f>IF(A19&lt;=MAX(List!D$8:D$122), 'Tab Sheet'!A19, "")</f>
        <v/>
      </c>
      <c r="D19" s="233" t="str">
        <f>IF(COUNTIF(List!D$8:D$122,A19)&gt;=1,INDEX(List!B$8:AA$122,MATCH(A19, List!D$8:D$122, 0),4),"")</f>
        <v/>
      </c>
      <c r="E19" s="43" t="str">
        <f>IF(COUNTIF(List!D$8:D$122,A19)&gt;=1,IF(INDEX(List!B$8:AA$122,MATCH(A19, List!D$8:D$122, 0),5)=0, "", INDEX(List!B$8:AA$122,MATCH(A19, List!D$8:D$122, 0),5)),"")</f>
        <v/>
      </c>
      <c r="F19" s="26" t="str">
        <f>IF(COUNTIF(List!D$8:D$122,A19)&gt;=1,IF(INDEX(List!B$8:AA$122,MATCH(A19, List!D$8:D$122, 0),6)=0, "",INDEX(List!B$8:AA$122,MATCH(A19, List!D$8:D$122, 0),6)),"")</f>
        <v/>
      </c>
      <c r="G19" s="223" t="str">
        <f>IF(COUNTIF(List!D$8:D$122,A19)&gt;=1,IF(INDEX(List!B$8:AA$122,MATCH(A19, List!D$8:D$122, 0),7)=0, "",INDEX(List!B$8:AA$122,MATCH(A19, List!D$8:D$122, 0),7)),"")</f>
        <v/>
      </c>
      <c r="H19" s="223" t="str">
        <f>IF(COUNTIF(List!D$8:D$122,A19)&gt;=1,IF(INDEX(List!B$8:AA$122,MATCH(A19, List!D$8:D$122, 0),8)=0, "",INDEX(List!B$8:AA$122,MATCH(A19, List!D$8:D$122, 0),8)),"")</f>
        <v/>
      </c>
      <c r="I19" s="223" t="str">
        <f>IF(COUNTIF(List!D$8:D$122,A19)&gt;=1,IF(INDEX(List!B$8:AA$122,MATCH(A19, List!D$8:D$122, 0),20)=0, "",INDEX(List!B$8:AA$122,MATCH(A19, List!D$8:D$122, 0),20)),"")</f>
        <v/>
      </c>
      <c r="J19" s="223" t="str">
        <f>IF(COUNTIF(List!D$8:D$122,A19)&gt;=1,IF(INDEX(List!B$8:AA$122,MATCH(A19, List!D$8:D$122, 0),9)=0, "",INDEX(List!B$8:AA$122,MATCH(A19, List!D$8:D$122, 0),9)),"")</f>
        <v/>
      </c>
      <c r="K19" s="223" t="str">
        <f>IF(COUNTIF(List!D$8:D$122,A19)&gt;=1,IF(INDEX(List!B$8:AA$122,MATCH(A19, List!D$8:D$122, 0),10)=0, "",INDEX(List!B$8:AA$122,MATCH(A19, List!D$8:D$122, 0),10)),"")</f>
        <v/>
      </c>
      <c r="L19" s="223" t="str">
        <f>IF(COUNTIF(List!D$8:D$122,A19)&gt;=1,IF(INDEX(List!B$8:AA$122,MATCH(A19, List!D$8:D$122, 0),11)=0, "",INDEX(List!B$8:AA$122,MATCH(A19, List!D$8:D$122, 0),11)),"")</f>
        <v/>
      </c>
      <c r="M19" s="224" t="str">
        <f>IF(COUNTIF(List!D$8:D$122,A19)&gt;=1,IF(INDEX(List!B$8:AA$122,MATCH(A19, List!D$8:D$122, 0),12)=0, "",INDEX(List!B$8:AA$122,MATCH(A19, List!D$8:D$122, 0),12)),"")</f>
        <v/>
      </c>
      <c r="N19" s="11" t="str">
        <f>IF(COUNTIF(List!D$8:D$122,A19)&gt;=1,IF(INDEX(List!B$8:AA$122,MATCH(A19, List!D$8:D$122, 0),13)=0, "",INDEX(List!B$8:AA$122,MATCH(A19, List!D$8:D$122, 0),13)),"")</f>
        <v/>
      </c>
      <c r="O19" s="12" t="str">
        <f>IF(COUNTIF(List!D$8:D$122,A19)&gt;=1,IF(INDEX(List!B$8:AA$122,MATCH(A19, List!D$8:D$122, 0),14)=0, "",INDEX(List!B$8:AA$122,MATCH(A19, List!D$8:D$122, 0),14)),"")</f>
        <v/>
      </c>
      <c r="P19" s="12" t="str">
        <f>IF(COUNTIF(List!D$8:D$122,A19)&gt;=1,IF(INDEX(List!B$8:AA$122,MATCH(A19, List!D$8:D$122, 0),15)=0, "",INDEX(List!B$8:AA$122,MATCH(A19, List!D$8:D$122, 0),15)),"")</f>
        <v/>
      </c>
      <c r="Q19" s="12" t="str">
        <f>IF(COUNTIF(List!D$8:D$122,A19)&gt;=1,IF(INDEX(List!B$8:AA$122,MATCH(A19, List!D$8:D$122, 0),16)=0, "",INDEX(List!B$8:AA$122,MATCH(A19, List!D$8:D$122, 0),16)),"")</f>
        <v/>
      </c>
      <c r="R19" s="12" t="str">
        <f>IF(COUNTIF(List!D$8:D$122,A19)&gt;=1,IF(INDEX(List!B$8:AA$122,MATCH(A19, List!D$8:D$122, 0),17)=0, "",INDEX(List!B$8:AA$122,MATCH(A19, List!D$8:D$122, 0),17)),"")</f>
        <v/>
      </c>
      <c r="S19" s="12" t="str">
        <f>IF(COUNTIF(List!D$8:D$122,A19)&gt;=1,IF(INDEX(List!B$8:AA$122,MATCH(A19, List!D$8:D$122, 0),18)=0, "",INDEX(List!B$8:AA$122,MATCH(A19, List!D$8:D$122, 0),18)),"")</f>
        <v/>
      </c>
      <c r="T19" s="10" t="str">
        <f>IF(COUNTIF(List!D$8:D$122,A19)&gt;=1,IF(INDEX(List!B$8:AA$122,MATCH(A19, List!D$8:D$122, 0),19)=0, "",INDEX(List!B$8:AA$122,MATCH(A19, List!D$8:D$122, 0),19)),"")</f>
        <v/>
      </c>
      <c r="U19" s="26" t="str">
        <f>IF(COUNTIF(List!D$78:D$122,A19)&gt;=1,IF(INDEX(List!B$78:AA$122,MATCH(A19, List!D$78:D$122, 0),21)=0, "",INDEX(List!B$78:AA$122,MATCH(A19, List!D$78:D$122, 0),21)),"")</f>
        <v/>
      </c>
      <c r="V19" s="224" t="str">
        <f>IF(COUNTIF(List!D$78:D$122,A19)&gt;=1,IF(INDEX(List!B$78:AA$122,MATCH(A19, List!D$78:D$122, 0),22)=0, "",INDEX(List!B$78:AA$122,MATCH(A19, List!D$78:D$122, 0),22)),"")</f>
        <v/>
      </c>
      <c r="W19" s="11" t="str">
        <f>IF(COUNTIF(List!D$48:D$77,A19)&gt;=1,IF(INDEX(List!B$48:AA$77,MATCH(A19, List!D$48:D$77, 0),23)=0, "",INDEX(List!B$48:AA$77,MATCH(A19, List!D$48:D$77, 0),23)),"")</f>
        <v/>
      </c>
      <c r="X19" s="12" t="str">
        <f>IF(COUNTIF(List!D$48:D$77,A19)&gt;=1,IF(INDEX(List!B$48:AA$77,MATCH(A19, List!D$48:D$77, 0),24)=0, "",INDEX(List!B$48:AA$77,MATCH(A19, List!D$48:D$77, 0),24)),"")</f>
        <v/>
      </c>
      <c r="Y19" s="12" t="str">
        <f>IF(COUNTIF(List!D$48:D$77,A19)&gt;=1,IF(INDEX(List!B$48:AA$77,MATCH(A19, List!D$48:D$77, 0),25)=0, "",INDEX(List!B$48:AA$77,MATCH(A19, List!D$48:D$77, 0),25)),"")</f>
        <v/>
      </c>
      <c r="Z19" s="10" t="str">
        <f>IF(COUNTIF(List!D$48:D$77,A19)&gt;=1,IF(INDEX(List!B$48:AA$77,MATCH(A19, List!D$48:D$77, 0),26)=0, "",INDEX(List!B$48:AA$77,MATCH(A19, List!D$48:D$77, 0),26)),"")</f>
        <v/>
      </c>
    </row>
    <row r="20" spans="1:26" ht="13.9" customHeight="1" x14ac:dyDescent="0.3">
      <c r="A20" s="254">
        <v>17</v>
      </c>
      <c r="B20" s="25" t="str">
        <f t="shared" si="0"/>
        <v/>
      </c>
      <c r="C20" s="228" t="str">
        <f>IF(A20&lt;=MAX(List!D$8:D$122), 'Tab Sheet'!A20, "")</f>
        <v/>
      </c>
      <c r="D20" s="233" t="str">
        <f>IF(COUNTIF(List!D$8:D$122,A20)&gt;=1,INDEX(List!B$8:AA$122,MATCH(A20, List!D$8:D$122, 0),4),"")</f>
        <v/>
      </c>
      <c r="E20" s="43" t="str">
        <f>IF(COUNTIF(List!D$8:D$122,A20)&gt;=1,IF(INDEX(List!B$8:AA$122,MATCH(A20, List!D$8:D$122, 0),5)=0, "", INDEX(List!B$8:AA$122,MATCH(A20, List!D$8:D$122, 0),5)),"")</f>
        <v/>
      </c>
      <c r="F20" s="26" t="str">
        <f>IF(COUNTIF(List!D$8:D$122,A20)&gt;=1,IF(INDEX(List!B$8:AA$122,MATCH(A20, List!D$8:D$122, 0),6)=0, "",INDEX(List!B$8:AA$122,MATCH(A20, List!D$8:D$122, 0),6)),"")</f>
        <v/>
      </c>
      <c r="G20" s="223" t="str">
        <f>IF(COUNTIF(List!D$8:D$122,A20)&gt;=1,IF(INDEX(List!B$8:AA$122,MATCH(A20, List!D$8:D$122, 0),7)=0, "",INDEX(List!B$8:AA$122,MATCH(A20, List!D$8:D$122, 0),7)),"")</f>
        <v/>
      </c>
      <c r="H20" s="223" t="str">
        <f>IF(COUNTIF(List!D$8:D$122,A20)&gt;=1,IF(INDEX(List!B$8:AA$122,MATCH(A20, List!D$8:D$122, 0),8)=0, "",INDEX(List!B$8:AA$122,MATCH(A20, List!D$8:D$122, 0),8)),"")</f>
        <v/>
      </c>
      <c r="I20" s="223" t="str">
        <f>IF(COUNTIF(List!D$8:D$122,A20)&gt;=1,IF(INDEX(List!B$8:AA$122,MATCH(A20, List!D$8:D$122, 0),20)=0, "",INDEX(List!B$8:AA$122,MATCH(A20, List!D$8:D$122, 0),20)),"")</f>
        <v/>
      </c>
      <c r="J20" s="223" t="str">
        <f>IF(COUNTIF(List!D$8:D$122,A20)&gt;=1,IF(INDEX(List!B$8:AA$122,MATCH(A20, List!D$8:D$122, 0),9)=0, "",INDEX(List!B$8:AA$122,MATCH(A20, List!D$8:D$122, 0),9)),"")</f>
        <v/>
      </c>
      <c r="K20" s="223" t="str">
        <f>IF(COUNTIF(List!D$8:D$122,A20)&gt;=1,IF(INDEX(List!B$8:AA$122,MATCH(A20, List!D$8:D$122, 0),10)=0, "",INDEX(List!B$8:AA$122,MATCH(A20, List!D$8:D$122, 0),10)),"")</f>
        <v/>
      </c>
      <c r="L20" s="223" t="str">
        <f>IF(COUNTIF(List!D$8:D$122,A20)&gt;=1,IF(INDEX(List!B$8:AA$122,MATCH(A20, List!D$8:D$122, 0),11)=0, "",INDEX(List!B$8:AA$122,MATCH(A20, List!D$8:D$122, 0),11)),"")</f>
        <v/>
      </c>
      <c r="M20" s="224" t="str">
        <f>IF(COUNTIF(List!D$8:D$122,A20)&gt;=1,IF(INDEX(List!B$8:AA$122,MATCH(A20, List!D$8:D$122, 0),12)=0, "",INDEX(List!B$8:AA$122,MATCH(A20, List!D$8:D$122, 0),12)),"")</f>
        <v/>
      </c>
      <c r="N20" s="11" t="str">
        <f>IF(COUNTIF(List!D$8:D$122,A20)&gt;=1,IF(INDEX(List!B$8:AA$122,MATCH(A20, List!D$8:D$122, 0),13)=0, "",INDEX(List!B$8:AA$122,MATCH(A20, List!D$8:D$122, 0),13)),"")</f>
        <v/>
      </c>
      <c r="O20" s="12" t="str">
        <f>IF(COUNTIF(List!D$8:D$122,A20)&gt;=1,IF(INDEX(List!B$8:AA$122,MATCH(A20, List!D$8:D$122, 0),14)=0, "",INDEX(List!B$8:AA$122,MATCH(A20, List!D$8:D$122, 0),14)),"")</f>
        <v/>
      </c>
      <c r="P20" s="12" t="str">
        <f>IF(COUNTIF(List!D$8:D$122,A20)&gt;=1,IF(INDEX(List!B$8:AA$122,MATCH(A20, List!D$8:D$122, 0),15)=0, "",INDEX(List!B$8:AA$122,MATCH(A20, List!D$8:D$122, 0),15)),"")</f>
        <v/>
      </c>
      <c r="Q20" s="12" t="str">
        <f>IF(COUNTIF(List!D$8:D$122,A20)&gt;=1,IF(INDEX(List!B$8:AA$122,MATCH(A20, List!D$8:D$122, 0),16)=0, "",INDEX(List!B$8:AA$122,MATCH(A20, List!D$8:D$122, 0),16)),"")</f>
        <v/>
      </c>
      <c r="R20" s="12" t="str">
        <f>IF(COUNTIF(List!D$8:D$122,A20)&gt;=1,IF(INDEX(List!B$8:AA$122,MATCH(A20, List!D$8:D$122, 0),17)=0, "",INDEX(List!B$8:AA$122,MATCH(A20, List!D$8:D$122, 0),17)),"")</f>
        <v/>
      </c>
      <c r="S20" s="12" t="str">
        <f>IF(COUNTIF(List!D$8:D$122,A20)&gt;=1,IF(INDEX(List!B$8:AA$122,MATCH(A20, List!D$8:D$122, 0),18)=0, "",INDEX(List!B$8:AA$122,MATCH(A20, List!D$8:D$122, 0),18)),"")</f>
        <v/>
      </c>
      <c r="T20" s="10" t="str">
        <f>IF(COUNTIF(List!D$8:D$122,A20)&gt;=1,IF(INDEX(List!B$8:AA$122,MATCH(A20, List!D$8:D$122, 0),19)=0, "",INDEX(List!B$8:AA$122,MATCH(A20, List!D$8:D$122, 0),19)),"")</f>
        <v/>
      </c>
      <c r="U20" s="26" t="str">
        <f>IF(COUNTIF(List!D$78:D$122,A20)&gt;=1,IF(INDEX(List!B$78:AA$122,MATCH(A20, List!D$78:D$122, 0),21)=0, "",INDEX(List!B$78:AA$122,MATCH(A20, List!D$78:D$122, 0),21)),"")</f>
        <v/>
      </c>
      <c r="V20" s="224" t="str">
        <f>IF(COUNTIF(List!D$78:D$122,A20)&gt;=1,IF(INDEX(List!B$78:AA$122,MATCH(A20, List!D$78:D$122, 0),22)=0, "",INDEX(List!B$78:AA$122,MATCH(A20, List!D$78:D$122, 0),22)),"")</f>
        <v/>
      </c>
      <c r="W20" s="11" t="str">
        <f>IF(COUNTIF(List!D$48:D$77,A20)&gt;=1,IF(INDEX(List!B$48:AA$77,MATCH(A20, List!D$48:D$77, 0),23)=0, "",INDEX(List!B$48:AA$77,MATCH(A20, List!D$48:D$77, 0),23)),"")</f>
        <v/>
      </c>
      <c r="X20" s="12" t="str">
        <f>IF(COUNTIF(List!D$48:D$77,A20)&gt;=1,IF(INDEX(List!B$48:AA$77,MATCH(A20, List!D$48:D$77, 0),24)=0, "",INDEX(List!B$48:AA$77,MATCH(A20, List!D$48:D$77, 0),24)),"")</f>
        <v/>
      </c>
      <c r="Y20" s="12" t="str">
        <f>IF(COUNTIF(List!D$48:D$77,A20)&gt;=1,IF(INDEX(List!B$48:AA$77,MATCH(A20, List!D$48:D$77, 0),25)=0, "",INDEX(List!B$48:AA$77,MATCH(A20, List!D$48:D$77, 0),25)),"")</f>
        <v/>
      </c>
      <c r="Z20" s="10" t="str">
        <f>IF(COUNTIF(List!D$48:D$77,A20)&gt;=1,IF(INDEX(List!B$48:AA$77,MATCH(A20, List!D$48:D$77, 0),26)=0, "",INDEX(List!B$48:AA$77,MATCH(A20, List!D$48:D$77, 0),26)),"")</f>
        <v/>
      </c>
    </row>
    <row r="21" spans="1:26" ht="13.9" customHeight="1" x14ac:dyDescent="0.3">
      <c r="A21" s="254">
        <v>18</v>
      </c>
      <c r="B21" s="25" t="str">
        <f t="shared" si="0"/>
        <v/>
      </c>
      <c r="C21" s="228" t="str">
        <f>IF(A21&lt;=MAX(List!D$8:D$122), 'Tab Sheet'!A21, "")</f>
        <v/>
      </c>
      <c r="D21" s="233" t="str">
        <f>IF(COUNTIF(List!D$8:D$122,A21)&gt;=1,INDEX(List!B$8:AA$122,MATCH(A21, List!D$8:D$122, 0),4),"")</f>
        <v/>
      </c>
      <c r="E21" s="43" t="str">
        <f>IF(COUNTIF(List!D$8:D$122,A21)&gt;=1,IF(INDEX(List!B$8:AA$122,MATCH(A21, List!D$8:D$122, 0),5)=0, "", INDEX(List!B$8:AA$122,MATCH(A21, List!D$8:D$122, 0),5)),"")</f>
        <v/>
      </c>
      <c r="F21" s="26" t="str">
        <f>IF(COUNTIF(List!D$8:D$122,A21)&gt;=1,IF(INDEX(List!B$8:AA$122,MATCH(A21, List!D$8:D$122, 0),6)=0, "",INDEX(List!B$8:AA$122,MATCH(A21, List!D$8:D$122, 0),6)),"")</f>
        <v/>
      </c>
      <c r="G21" s="223" t="str">
        <f>IF(COUNTIF(List!D$8:D$122,A21)&gt;=1,IF(INDEX(List!B$8:AA$122,MATCH(A21, List!D$8:D$122, 0),7)=0, "",INDEX(List!B$8:AA$122,MATCH(A21, List!D$8:D$122, 0),7)),"")</f>
        <v/>
      </c>
      <c r="H21" s="223" t="str">
        <f>IF(COUNTIF(List!D$8:D$122,A21)&gt;=1,IF(INDEX(List!B$8:AA$122,MATCH(A21, List!D$8:D$122, 0),8)=0, "",INDEX(List!B$8:AA$122,MATCH(A21, List!D$8:D$122, 0),8)),"")</f>
        <v/>
      </c>
      <c r="I21" s="223" t="str">
        <f>IF(COUNTIF(List!D$8:D$122,A21)&gt;=1,IF(INDEX(List!B$8:AA$122,MATCH(A21, List!D$8:D$122, 0),20)=0, "",INDEX(List!B$8:AA$122,MATCH(A21, List!D$8:D$122, 0),20)),"")</f>
        <v/>
      </c>
      <c r="J21" s="223" t="str">
        <f>IF(COUNTIF(List!D$8:D$122,A21)&gt;=1,IF(INDEX(List!B$8:AA$122,MATCH(A21, List!D$8:D$122, 0),9)=0, "",INDEX(List!B$8:AA$122,MATCH(A21, List!D$8:D$122, 0),9)),"")</f>
        <v/>
      </c>
      <c r="K21" s="223" t="str">
        <f>IF(COUNTIF(List!D$8:D$122,A21)&gt;=1,IF(INDEX(List!B$8:AA$122,MATCH(A21, List!D$8:D$122, 0),10)=0, "",INDEX(List!B$8:AA$122,MATCH(A21, List!D$8:D$122, 0),10)),"")</f>
        <v/>
      </c>
      <c r="L21" s="223" t="str">
        <f>IF(COUNTIF(List!D$8:D$122,A21)&gt;=1,IF(INDEX(List!B$8:AA$122,MATCH(A21, List!D$8:D$122, 0),11)=0, "",INDEX(List!B$8:AA$122,MATCH(A21, List!D$8:D$122, 0),11)),"")</f>
        <v/>
      </c>
      <c r="M21" s="224" t="str">
        <f>IF(COUNTIF(List!D$8:D$122,A21)&gt;=1,IF(INDEX(List!B$8:AA$122,MATCH(A21, List!D$8:D$122, 0),12)=0, "",INDEX(List!B$8:AA$122,MATCH(A21, List!D$8:D$122, 0),12)),"")</f>
        <v/>
      </c>
      <c r="N21" s="11" t="str">
        <f>IF(COUNTIF(List!D$8:D$122,A21)&gt;=1,IF(INDEX(List!B$8:AA$122,MATCH(A21, List!D$8:D$122, 0),13)=0, "",INDEX(List!B$8:AA$122,MATCH(A21, List!D$8:D$122, 0),13)),"")</f>
        <v/>
      </c>
      <c r="O21" s="12" t="str">
        <f>IF(COUNTIF(List!D$8:D$122,A21)&gt;=1,IF(INDEX(List!B$8:AA$122,MATCH(A21, List!D$8:D$122, 0),14)=0, "",INDEX(List!B$8:AA$122,MATCH(A21, List!D$8:D$122, 0),14)),"")</f>
        <v/>
      </c>
      <c r="P21" s="12" t="str">
        <f>IF(COUNTIF(List!D$8:D$122,A21)&gt;=1,IF(INDEX(List!B$8:AA$122,MATCH(A21, List!D$8:D$122, 0),15)=0, "",INDEX(List!B$8:AA$122,MATCH(A21, List!D$8:D$122, 0),15)),"")</f>
        <v/>
      </c>
      <c r="Q21" s="12" t="str">
        <f>IF(COUNTIF(List!D$8:D$122,A21)&gt;=1,IF(INDEX(List!B$8:AA$122,MATCH(A21, List!D$8:D$122, 0),16)=0, "",INDEX(List!B$8:AA$122,MATCH(A21, List!D$8:D$122, 0),16)),"")</f>
        <v/>
      </c>
      <c r="R21" s="12" t="str">
        <f>IF(COUNTIF(List!D$8:D$122,A21)&gt;=1,IF(INDEX(List!B$8:AA$122,MATCH(A21, List!D$8:D$122, 0),17)=0, "",INDEX(List!B$8:AA$122,MATCH(A21, List!D$8:D$122, 0),17)),"")</f>
        <v/>
      </c>
      <c r="S21" s="12" t="str">
        <f>IF(COUNTIF(List!D$8:D$122,A21)&gt;=1,IF(INDEX(List!B$8:AA$122,MATCH(A21, List!D$8:D$122, 0),18)=0, "",INDEX(List!B$8:AA$122,MATCH(A21, List!D$8:D$122, 0),18)),"")</f>
        <v/>
      </c>
      <c r="T21" s="10" t="str">
        <f>IF(COUNTIF(List!D$8:D$122,A21)&gt;=1,IF(INDEX(List!B$8:AA$122,MATCH(A21, List!D$8:D$122, 0),19)=0, "",INDEX(List!B$8:AA$122,MATCH(A21, List!D$8:D$122, 0),19)),"")</f>
        <v/>
      </c>
      <c r="U21" s="26" t="str">
        <f>IF(COUNTIF(List!D$78:D$122,A21)&gt;=1,IF(INDEX(List!B$78:AA$122,MATCH(A21, List!D$78:D$122, 0),21)=0, "",INDEX(List!B$78:AA$122,MATCH(A21, List!D$78:D$122, 0),21)),"")</f>
        <v/>
      </c>
      <c r="V21" s="224" t="str">
        <f>IF(COUNTIF(List!D$78:D$122,A21)&gt;=1,IF(INDEX(List!B$78:AA$122,MATCH(A21, List!D$78:D$122, 0),22)=0, "",INDEX(List!B$78:AA$122,MATCH(A21, List!D$78:D$122, 0),22)),"")</f>
        <v/>
      </c>
      <c r="W21" s="11" t="str">
        <f>IF(COUNTIF(List!D$48:D$77,A21)&gt;=1,IF(INDEX(List!B$48:AA$77,MATCH(A21, List!D$48:D$77, 0),23)=0, "",INDEX(List!B$48:AA$77,MATCH(A21, List!D$48:D$77, 0),23)),"")</f>
        <v/>
      </c>
      <c r="X21" s="12" t="str">
        <f>IF(COUNTIF(List!D$48:D$77,A21)&gt;=1,IF(INDEX(List!B$48:AA$77,MATCH(A21, List!D$48:D$77, 0),24)=0, "",INDEX(List!B$48:AA$77,MATCH(A21, List!D$48:D$77, 0),24)),"")</f>
        <v/>
      </c>
      <c r="Y21" s="12" t="str">
        <f>IF(COUNTIF(List!D$48:D$77,A21)&gt;=1,IF(INDEX(List!B$48:AA$77,MATCH(A21, List!D$48:D$77, 0),25)=0, "",INDEX(List!B$48:AA$77,MATCH(A21, List!D$48:D$77, 0),25)),"")</f>
        <v/>
      </c>
      <c r="Z21" s="10" t="str">
        <f>IF(COUNTIF(List!D$48:D$77,A21)&gt;=1,IF(INDEX(List!B$48:AA$77,MATCH(A21, List!D$48:D$77, 0),26)=0, "",INDEX(List!B$48:AA$77,MATCH(A21, List!D$48:D$77, 0),26)),"")</f>
        <v/>
      </c>
    </row>
    <row r="22" spans="1:26" ht="13.9" customHeight="1" x14ac:dyDescent="0.3">
      <c r="A22" s="254">
        <v>19</v>
      </c>
      <c r="B22" s="25" t="str">
        <f t="shared" si="0"/>
        <v/>
      </c>
      <c r="C22" s="228" t="str">
        <f>IF(A22&lt;=MAX(List!D$8:D$122), 'Tab Sheet'!A22, "")</f>
        <v/>
      </c>
      <c r="D22" s="233" t="str">
        <f>IF(COUNTIF(List!D$8:D$122,A22)&gt;=1,INDEX(List!B$8:AA$122,MATCH(A22, List!D$8:D$122, 0),4),"")</f>
        <v/>
      </c>
      <c r="E22" s="43" t="str">
        <f>IF(COUNTIF(List!D$8:D$122,A22)&gt;=1,IF(INDEX(List!B$8:AA$122,MATCH(A22, List!D$8:D$122, 0),5)=0, "", INDEX(List!B$8:AA$122,MATCH(A22, List!D$8:D$122, 0),5)),"")</f>
        <v/>
      </c>
      <c r="F22" s="26" t="str">
        <f>IF(COUNTIF(List!D$8:D$122,A22)&gt;=1,IF(INDEX(List!B$8:AA$122,MATCH(A22, List!D$8:D$122, 0),6)=0, "",INDEX(List!B$8:AA$122,MATCH(A22, List!D$8:D$122, 0),6)),"")</f>
        <v/>
      </c>
      <c r="G22" s="223" t="str">
        <f>IF(COUNTIF(List!D$8:D$122,A22)&gt;=1,IF(INDEX(List!B$8:AA$122,MATCH(A22, List!D$8:D$122, 0),7)=0, "",INDEX(List!B$8:AA$122,MATCH(A22, List!D$8:D$122, 0),7)),"")</f>
        <v/>
      </c>
      <c r="H22" s="223" t="str">
        <f>IF(COUNTIF(List!D$8:D$122,A22)&gt;=1,IF(INDEX(List!B$8:AA$122,MATCH(A22, List!D$8:D$122, 0),8)=0, "",INDEX(List!B$8:AA$122,MATCH(A22, List!D$8:D$122, 0),8)),"")</f>
        <v/>
      </c>
      <c r="I22" s="223" t="str">
        <f>IF(COUNTIF(List!D$8:D$122,A22)&gt;=1,IF(INDEX(List!B$8:AA$122,MATCH(A22, List!D$8:D$122, 0),20)=0, "",INDEX(List!B$8:AA$122,MATCH(A22, List!D$8:D$122, 0),20)),"")</f>
        <v/>
      </c>
      <c r="J22" s="223" t="str">
        <f>IF(COUNTIF(List!D$8:D$122,A22)&gt;=1,IF(INDEX(List!B$8:AA$122,MATCH(A22, List!D$8:D$122, 0),9)=0, "",INDEX(List!B$8:AA$122,MATCH(A22, List!D$8:D$122, 0),9)),"")</f>
        <v/>
      </c>
      <c r="K22" s="223" t="str">
        <f>IF(COUNTIF(List!D$8:D$122,A22)&gt;=1,IF(INDEX(List!B$8:AA$122,MATCH(A22, List!D$8:D$122, 0),10)=0, "",INDEX(List!B$8:AA$122,MATCH(A22, List!D$8:D$122, 0),10)),"")</f>
        <v/>
      </c>
      <c r="L22" s="223" t="str">
        <f>IF(COUNTIF(List!D$8:D$122,A22)&gt;=1,IF(INDEX(List!B$8:AA$122,MATCH(A22, List!D$8:D$122, 0),11)=0, "",INDEX(List!B$8:AA$122,MATCH(A22, List!D$8:D$122, 0),11)),"")</f>
        <v/>
      </c>
      <c r="M22" s="224" t="str">
        <f>IF(COUNTIF(List!D$8:D$122,A22)&gt;=1,IF(INDEX(List!B$8:AA$122,MATCH(A22, List!D$8:D$122, 0),12)=0, "",INDEX(List!B$8:AA$122,MATCH(A22, List!D$8:D$122, 0),12)),"")</f>
        <v/>
      </c>
      <c r="N22" s="11" t="str">
        <f>IF(COUNTIF(List!D$8:D$122,A22)&gt;=1,IF(INDEX(List!B$8:AA$122,MATCH(A22, List!D$8:D$122, 0),13)=0, "",INDEX(List!B$8:AA$122,MATCH(A22, List!D$8:D$122, 0),13)),"")</f>
        <v/>
      </c>
      <c r="O22" s="12" t="str">
        <f>IF(COUNTIF(List!D$8:D$122,A22)&gt;=1,IF(INDEX(List!B$8:AA$122,MATCH(A22, List!D$8:D$122, 0),14)=0, "",INDEX(List!B$8:AA$122,MATCH(A22, List!D$8:D$122, 0),14)),"")</f>
        <v/>
      </c>
      <c r="P22" s="12" t="str">
        <f>IF(COUNTIF(List!D$8:D$122,A22)&gt;=1,IF(INDEX(List!B$8:AA$122,MATCH(A22, List!D$8:D$122, 0),15)=0, "",INDEX(List!B$8:AA$122,MATCH(A22, List!D$8:D$122, 0),15)),"")</f>
        <v/>
      </c>
      <c r="Q22" s="12" t="str">
        <f>IF(COUNTIF(List!D$8:D$122,A22)&gt;=1,IF(INDEX(List!B$8:AA$122,MATCH(A22, List!D$8:D$122, 0),16)=0, "",INDEX(List!B$8:AA$122,MATCH(A22, List!D$8:D$122, 0),16)),"")</f>
        <v/>
      </c>
      <c r="R22" s="12" t="str">
        <f>IF(COUNTIF(List!D$8:D$122,A22)&gt;=1,IF(INDEX(List!B$8:AA$122,MATCH(A22, List!D$8:D$122, 0),17)=0, "",INDEX(List!B$8:AA$122,MATCH(A22, List!D$8:D$122, 0),17)),"")</f>
        <v/>
      </c>
      <c r="S22" s="12" t="str">
        <f>IF(COUNTIF(List!D$8:D$122,A22)&gt;=1,IF(INDEX(List!B$8:AA$122,MATCH(A22, List!D$8:D$122, 0),18)=0, "",INDEX(List!B$8:AA$122,MATCH(A22, List!D$8:D$122, 0),18)),"")</f>
        <v/>
      </c>
      <c r="T22" s="10" t="str">
        <f>IF(COUNTIF(List!D$8:D$122,A22)&gt;=1,IF(INDEX(List!B$8:AA$122,MATCH(A22, List!D$8:D$122, 0),19)=0, "",INDEX(List!B$8:AA$122,MATCH(A22, List!D$8:D$122, 0),19)),"")</f>
        <v/>
      </c>
      <c r="U22" s="26" t="str">
        <f>IF(COUNTIF(List!D$78:D$122,A22)&gt;=1,IF(INDEX(List!B$78:AA$122,MATCH(A22, List!D$78:D$122, 0),21)=0, "",INDEX(List!B$78:AA$122,MATCH(A22, List!D$78:D$122, 0),21)),"")</f>
        <v/>
      </c>
      <c r="V22" s="224" t="str">
        <f>IF(COUNTIF(List!D$78:D$122,A22)&gt;=1,IF(INDEX(List!B$78:AA$122,MATCH(A22, List!D$78:D$122, 0),22)=0, "",INDEX(List!B$78:AA$122,MATCH(A22, List!D$78:D$122, 0),22)),"")</f>
        <v/>
      </c>
      <c r="W22" s="11" t="str">
        <f>IF(COUNTIF(List!D$48:D$77,A22)&gt;=1,IF(INDEX(List!B$48:AA$77,MATCH(A22, List!D$48:D$77, 0),23)=0, "",INDEX(List!B$48:AA$77,MATCH(A22, List!D$48:D$77, 0),23)),"")</f>
        <v/>
      </c>
      <c r="X22" s="12" t="str">
        <f>IF(COUNTIF(List!D$48:D$77,A22)&gt;=1,IF(INDEX(List!B$48:AA$77,MATCH(A22, List!D$48:D$77, 0),24)=0, "",INDEX(List!B$48:AA$77,MATCH(A22, List!D$48:D$77, 0),24)),"")</f>
        <v/>
      </c>
      <c r="Y22" s="12" t="str">
        <f>IF(COUNTIF(List!D$48:D$77,A22)&gt;=1,IF(INDEX(List!B$48:AA$77,MATCH(A22, List!D$48:D$77, 0),25)=0, "",INDEX(List!B$48:AA$77,MATCH(A22, List!D$48:D$77, 0),25)),"")</f>
        <v/>
      </c>
      <c r="Z22" s="10" t="str">
        <f>IF(COUNTIF(List!D$48:D$77,A22)&gt;=1,IF(INDEX(List!B$48:AA$77,MATCH(A22, List!D$48:D$77, 0),26)=0, "",INDEX(List!B$48:AA$77,MATCH(A22, List!D$48:D$77, 0),26)),"")</f>
        <v/>
      </c>
    </row>
    <row r="23" spans="1:26" ht="13.9" customHeight="1" x14ac:dyDescent="0.3">
      <c r="A23" s="254">
        <v>20</v>
      </c>
      <c r="B23" s="25" t="str">
        <f t="shared" si="0"/>
        <v/>
      </c>
      <c r="C23" s="228" t="str">
        <f>IF(A23&lt;=MAX(List!D$8:D$122), 'Tab Sheet'!A23, "")</f>
        <v/>
      </c>
      <c r="D23" s="233" t="str">
        <f>IF(COUNTIF(List!D$8:D$122,A23)&gt;=1,INDEX(List!B$8:AA$122,MATCH(A23, List!D$8:D$122, 0),4),"")</f>
        <v/>
      </c>
      <c r="E23" s="43" t="str">
        <f>IF(COUNTIF(List!D$8:D$122,A23)&gt;=1,IF(INDEX(List!B$8:AA$122,MATCH(A23, List!D$8:D$122, 0),5)=0, "", INDEX(List!B$8:AA$122,MATCH(A23, List!D$8:D$122, 0),5)),"")</f>
        <v/>
      </c>
      <c r="F23" s="26" t="str">
        <f>IF(COUNTIF(List!D$8:D$122,A23)&gt;=1,IF(INDEX(List!B$8:AA$122,MATCH(A23, List!D$8:D$122, 0),6)=0, "",INDEX(List!B$8:AA$122,MATCH(A23, List!D$8:D$122, 0),6)),"")</f>
        <v/>
      </c>
      <c r="G23" s="223" t="str">
        <f>IF(COUNTIF(List!D$8:D$122,A23)&gt;=1,IF(INDEX(List!B$8:AA$122,MATCH(A23, List!D$8:D$122, 0),7)=0, "",INDEX(List!B$8:AA$122,MATCH(A23, List!D$8:D$122, 0),7)),"")</f>
        <v/>
      </c>
      <c r="H23" s="223" t="str">
        <f>IF(COUNTIF(List!D$8:D$122,A23)&gt;=1,IF(INDEX(List!B$8:AA$122,MATCH(A23, List!D$8:D$122, 0),8)=0, "",INDEX(List!B$8:AA$122,MATCH(A23, List!D$8:D$122, 0),8)),"")</f>
        <v/>
      </c>
      <c r="I23" s="223" t="str">
        <f>IF(COUNTIF(List!D$8:D$122,A23)&gt;=1,IF(INDEX(List!B$8:AA$122,MATCH(A23, List!D$8:D$122, 0),20)=0, "",INDEX(List!B$8:AA$122,MATCH(A23, List!D$8:D$122, 0),20)),"")</f>
        <v/>
      </c>
      <c r="J23" s="223" t="str">
        <f>IF(COUNTIF(List!D$8:D$122,A23)&gt;=1,IF(INDEX(List!B$8:AA$122,MATCH(A23, List!D$8:D$122, 0),9)=0, "",INDEX(List!B$8:AA$122,MATCH(A23, List!D$8:D$122, 0),9)),"")</f>
        <v/>
      </c>
      <c r="K23" s="223" t="str">
        <f>IF(COUNTIF(List!D$8:D$122,A23)&gt;=1,IF(INDEX(List!B$8:AA$122,MATCH(A23, List!D$8:D$122, 0),10)=0, "",INDEX(List!B$8:AA$122,MATCH(A23, List!D$8:D$122, 0),10)),"")</f>
        <v/>
      </c>
      <c r="L23" s="223" t="str">
        <f>IF(COUNTIF(List!D$8:D$122,A23)&gt;=1,IF(INDEX(List!B$8:AA$122,MATCH(A23, List!D$8:D$122, 0),11)=0, "",INDEX(List!B$8:AA$122,MATCH(A23, List!D$8:D$122, 0),11)),"")</f>
        <v/>
      </c>
      <c r="M23" s="224" t="str">
        <f>IF(COUNTIF(List!D$8:D$122,A23)&gt;=1,IF(INDEX(List!B$8:AA$122,MATCH(A23, List!D$8:D$122, 0),12)=0, "",INDEX(List!B$8:AA$122,MATCH(A23, List!D$8:D$122, 0),12)),"")</f>
        <v/>
      </c>
      <c r="N23" s="11" t="str">
        <f>IF(COUNTIF(List!D$8:D$122,A23)&gt;=1,IF(INDEX(List!B$8:AA$122,MATCH(A23, List!D$8:D$122, 0),13)=0, "",INDEX(List!B$8:AA$122,MATCH(A23, List!D$8:D$122, 0),13)),"")</f>
        <v/>
      </c>
      <c r="O23" s="12" t="str">
        <f>IF(COUNTIF(List!D$8:D$122,A23)&gt;=1,IF(INDEX(List!B$8:AA$122,MATCH(A23, List!D$8:D$122, 0),14)=0, "",INDEX(List!B$8:AA$122,MATCH(A23, List!D$8:D$122, 0),14)),"")</f>
        <v/>
      </c>
      <c r="P23" s="12" t="str">
        <f>IF(COUNTIF(List!D$8:D$122,A23)&gt;=1,IF(INDEX(List!B$8:AA$122,MATCH(A23, List!D$8:D$122, 0),15)=0, "",INDEX(List!B$8:AA$122,MATCH(A23, List!D$8:D$122, 0),15)),"")</f>
        <v/>
      </c>
      <c r="Q23" s="12" t="str">
        <f>IF(COUNTIF(List!D$8:D$122,A23)&gt;=1,IF(INDEX(List!B$8:AA$122,MATCH(A23, List!D$8:D$122, 0),16)=0, "",INDEX(List!B$8:AA$122,MATCH(A23, List!D$8:D$122, 0),16)),"")</f>
        <v/>
      </c>
      <c r="R23" s="12" t="str">
        <f>IF(COUNTIF(List!D$8:D$122,A23)&gt;=1,IF(INDEX(List!B$8:AA$122,MATCH(A23, List!D$8:D$122, 0),17)=0, "",INDEX(List!B$8:AA$122,MATCH(A23, List!D$8:D$122, 0),17)),"")</f>
        <v/>
      </c>
      <c r="S23" s="12" t="str">
        <f>IF(COUNTIF(List!D$8:D$122,A23)&gt;=1,IF(INDEX(List!B$8:AA$122,MATCH(A23, List!D$8:D$122, 0),18)=0, "",INDEX(List!B$8:AA$122,MATCH(A23, List!D$8:D$122, 0),18)),"")</f>
        <v/>
      </c>
      <c r="T23" s="10" t="str">
        <f>IF(COUNTIF(List!D$8:D$122,A23)&gt;=1,IF(INDEX(List!B$8:AA$122,MATCH(A23, List!D$8:D$122, 0),19)=0, "",INDEX(List!B$8:AA$122,MATCH(A23, List!D$8:D$122, 0),19)),"")</f>
        <v/>
      </c>
      <c r="U23" s="26" t="str">
        <f>IF(COUNTIF(List!D$78:D$122,A23)&gt;=1,IF(INDEX(List!B$78:AA$122,MATCH(A23, List!D$78:D$122, 0),21)=0, "",INDEX(List!B$78:AA$122,MATCH(A23, List!D$78:D$122, 0),21)),"")</f>
        <v/>
      </c>
      <c r="V23" s="224" t="str">
        <f>IF(COUNTIF(List!D$78:D$122,A23)&gt;=1,IF(INDEX(List!B$78:AA$122,MATCH(A23, List!D$78:D$122, 0),22)=0, "",INDEX(List!B$78:AA$122,MATCH(A23, List!D$78:D$122, 0),22)),"")</f>
        <v/>
      </c>
      <c r="W23" s="11" t="str">
        <f>IF(COUNTIF(List!D$48:D$77,A23)&gt;=1,IF(INDEX(List!B$48:AA$77,MATCH(A23, List!D$48:D$77, 0),23)=0, "",INDEX(List!B$48:AA$77,MATCH(A23, List!D$48:D$77, 0),23)),"")</f>
        <v/>
      </c>
      <c r="X23" s="12" t="str">
        <f>IF(COUNTIF(List!D$48:D$77,A23)&gt;=1,IF(INDEX(List!B$48:AA$77,MATCH(A23, List!D$48:D$77, 0),24)=0, "",INDEX(List!B$48:AA$77,MATCH(A23, List!D$48:D$77, 0),24)),"")</f>
        <v/>
      </c>
      <c r="Y23" s="12" t="str">
        <f>IF(COUNTIF(List!D$48:D$77,A23)&gt;=1,IF(INDEX(List!B$48:AA$77,MATCH(A23, List!D$48:D$77, 0),25)=0, "",INDEX(List!B$48:AA$77,MATCH(A23, List!D$48:D$77, 0),25)),"")</f>
        <v/>
      </c>
      <c r="Z23" s="10" t="str">
        <f>IF(COUNTIF(List!D$48:D$77,A23)&gt;=1,IF(INDEX(List!B$48:AA$77,MATCH(A23, List!D$48:D$77, 0),26)=0, "",INDEX(List!B$48:AA$77,MATCH(A23, List!D$48:D$77, 0),26)),"")</f>
        <v/>
      </c>
    </row>
    <row r="24" spans="1:26" ht="13.9" customHeight="1" x14ac:dyDescent="0.3">
      <c r="A24" s="254">
        <v>21</v>
      </c>
      <c r="B24" s="25" t="str">
        <f t="shared" si="0"/>
        <v/>
      </c>
      <c r="C24" s="228" t="str">
        <f>IF(A24&lt;=MAX(List!D$8:D$122), 'Tab Sheet'!A24, "")</f>
        <v/>
      </c>
      <c r="D24" s="233" t="str">
        <f>IF(COUNTIF(List!D$8:D$122,A24)&gt;=1,INDEX(List!B$8:AA$122,MATCH(A24, List!D$8:D$122, 0),4),"")</f>
        <v/>
      </c>
      <c r="E24" s="43" t="str">
        <f>IF(COUNTIF(List!D$8:D$122,A24)&gt;=1,IF(INDEX(List!B$8:AA$122,MATCH(A24, List!D$8:D$122, 0),5)=0, "", INDEX(List!B$8:AA$122,MATCH(A24, List!D$8:D$122, 0),5)),"")</f>
        <v/>
      </c>
      <c r="F24" s="26" t="str">
        <f>IF(COUNTIF(List!D$8:D$122,A24)&gt;=1,IF(INDEX(List!B$8:AA$122,MATCH(A24, List!D$8:D$122, 0),6)=0, "",INDEX(List!B$8:AA$122,MATCH(A24, List!D$8:D$122, 0),6)),"")</f>
        <v/>
      </c>
      <c r="G24" s="223" t="str">
        <f>IF(COUNTIF(List!D$8:D$122,A24)&gt;=1,IF(INDEX(List!B$8:AA$122,MATCH(A24, List!D$8:D$122, 0),7)=0, "",INDEX(List!B$8:AA$122,MATCH(A24, List!D$8:D$122, 0),7)),"")</f>
        <v/>
      </c>
      <c r="H24" s="223" t="str">
        <f>IF(COUNTIF(List!D$8:D$122,A24)&gt;=1,IF(INDEX(List!B$8:AA$122,MATCH(A24, List!D$8:D$122, 0),8)=0, "",INDEX(List!B$8:AA$122,MATCH(A24, List!D$8:D$122, 0),8)),"")</f>
        <v/>
      </c>
      <c r="I24" s="223" t="str">
        <f>IF(COUNTIF(List!D$8:D$122,A24)&gt;=1,IF(INDEX(List!B$8:AA$122,MATCH(A24, List!D$8:D$122, 0),20)=0, "",INDEX(List!B$8:AA$122,MATCH(A24, List!D$8:D$122, 0),20)),"")</f>
        <v/>
      </c>
      <c r="J24" s="223" t="str">
        <f>IF(COUNTIF(List!D$8:D$122,A24)&gt;=1,IF(INDEX(List!B$8:AA$122,MATCH(A24, List!D$8:D$122, 0),9)=0, "",INDEX(List!B$8:AA$122,MATCH(A24, List!D$8:D$122, 0),9)),"")</f>
        <v/>
      </c>
      <c r="K24" s="223" t="str">
        <f>IF(COUNTIF(List!D$8:D$122,A24)&gt;=1,IF(INDEX(List!B$8:AA$122,MATCH(A24, List!D$8:D$122, 0),10)=0, "",INDEX(List!B$8:AA$122,MATCH(A24, List!D$8:D$122, 0),10)),"")</f>
        <v/>
      </c>
      <c r="L24" s="223" t="str">
        <f>IF(COUNTIF(List!D$8:D$122,A24)&gt;=1,IF(INDEX(List!B$8:AA$122,MATCH(A24, List!D$8:D$122, 0),11)=0, "",INDEX(List!B$8:AA$122,MATCH(A24, List!D$8:D$122, 0),11)),"")</f>
        <v/>
      </c>
      <c r="M24" s="224" t="str">
        <f>IF(COUNTIF(List!D$8:D$122,A24)&gt;=1,IF(INDEX(List!B$8:AA$122,MATCH(A24, List!D$8:D$122, 0),12)=0, "",INDEX(List!B$8:AA$122,MATCH(A24, List!D$8:D$122, 0),12)),"")</f>
        <v/>
      </c>
      <c r="N24" s="11" t="str">
        <f>IF(COUNTIF(List!D$8:D$122,A24)&gt;=1,IF(INDEX(List!B$8:AA$122,MATCH(A24, List!D$8:D$122, 0),13)=0, "",INDEX(List!B$8:AA$122,MATCH(A24, List!D$8:D$122, 0),13)),"")</f>
        <v/>
      </c>
      <c r="O24" s="12" t="str">
        <f>IF(COUNTIF(List!D$8:D$122,A24)&gt;=1,IF(INDEX(List!B$8:AA$122,MATCH(A24, List!D$8:D$122, 0),14)=0, "",INDEX(List!B$8:AA$122,MATCH(A24, List!D$8:D$122, 0),14)),"")</f>
        <v/>
      </c>
      <c r="P24" s="12" t="str">
        <f>IF(COUNTIF(List!D$8:D$122,A24)&gt;=1,IF(INDEX(List!B$8:AA$122,MATCH(A24, List!D$8:D$122, 0),15)=0, "",INDEX(List!B$8:AA$122,MATCH(A24, List!D$8:D$122, 0),15)),"")</f>
        <v/>
      </c>
      <c r="Q24" s="12" t="str">
        <f>IF(COUNTIF(List!D$8:D$122,A24)&gt;=1,IF(INDEX(List!B$8:AA$122,MATCH(A24, List!D$8:D$122, 0),16)=0, "",INDEX(List!B$8:AA$122,MATCH(A24, List!D$8:D$122, 0),16)),"")</f>
        <v/>
      </c>
      <c r="R24" s="12" t="str">
        <f>IF(COUNTIF(List!D$8:D$122,A24)&gt;=1,IF(INDEX(List!B$8:AA$122,MATCH(A24, List!D$8:D$122, 0),17)=0, "",INDEX(List!B$8:AA$122,MATCH(A24, List!D$8:D$122, 0),17)),"")</f>
        <v/>
      </c>
      <c r="S24" s="12" t="str">
        <f>IF(COUNTIF(List!D$8:D$122,A24)&gt;=1,IF(INDEX(List!B$8:AA$122,MATCH(A24, List!D$8:D$122, 0),18)=0, "",INDEX(List!B$8:AA$122,MATCH(A24, List!D$8:D$122, 0),18)),"")</f>
        <v/>
      </c>
      <c r="T24" s="10" t="str">
        <f>IF(COUNTIF(List!D$8:D$122,A24)&gt;=1,IF(INDEX(List!B$8:AA$122,MATCH(A24, List!D$8:D$122, 0),19)=0, "",INDEX(List!B$8:AA$122,MATCH(A24, List!D$8:D$122, 0),19)),"")</f>
        <v/>
      </c>
      <c r="U24" s="26" t="str">
        <f>IF(COUNTIF(List!D$78:D$122,A24)&gt;=1,IF(INDEX(List!B$78:AA$122,MATCH(A24, List!D$78:D$122, 0),21)=0, "",INDEX(List!B$78:AA$122,MATCH(A24, List!D$78:D$122, 0),21)),"")</f>
        <v/>
      </c>
      <c r="V24" s="224" t="str">
        <f>IF(COUNTIF(List!D$78:D$122,A24)&gt;=1,IF(INDEX(List!B$78:AA$122,MATCH(A24, List!D$78:D$122, 0),22)=0, "",INDEX(List!B$78:AA$122,MATCH(A24, List!D$78:D$122, 0),22)),"")</f>
        <v/>
      </c>
      <c r="W24" s="11" t="str">
        <f>IF(COUNTIF(List!D$48:D$77,A24)&gt;=1,IF(INDEX(List!B$48:AA$77,MATCH(A24, List!D$48:D$77, 0),23)=0, "",INDEX(List!B$48:AA$77,MATCH(A24, List!D$48:D$77, 0),23)),"")</f>
        <v/>
      </c>
      <c r="X24" s="12" t="str">
        <f>IF(COUNTIF(List!D$48:D$77,A24)&gt;=1,IF(INDEX(List!B$48:AA$77,MATCH(A24, List!D$48:D$77, 0),24)=0, "",INDEX(List!B$48:AA$77,MATCH(A24, List!D$48:D$77, 0),24)),"")</f>
        <v/>
      </c>
      <c r="Y24" s="12" t="str">
        <f>IF(COUNTIF(List!D$48:D$77,A24)&gt;=1,IF(INDEX(List!B$48:AA$77,MATCH(A24, List!D$48:D$77, 0),25)=0, "",INDEX(List!B$48:AA$77,MATCH(A24, List!D$48:D$77, 0),25)),"")</f>
        <v/>
      </c>
      <c r="Z24" s="10" t="str">
        <f>IF(COUNTIF(List!D$48:D$77,A24)&gt;=1,IF(INDEX(List!B$48:AA$77,MATCH(A24, List!D$48:D$77, 0),26)=0, "",INDEX(List!B$48:AA$77,MATCH(A24, List!D$48:D$77, 0),26)),"")</f>
        <v/>
      </c>
    </row>
    <row r="25" spans="1:26" ht="13.9" customHeight="1" x14ac:dyDescent="0.3">
      <c r="A25" s="254">
        <v>22</v>
      </c>
      <c r="B25" s="25" t="str">
        <f t="shared" si="0"/>
        <v/>
      </c>
      <c r="C25" s="228" t="str">
        <f>IF(A25&lt;=MAX(List!D$8:D$122), 'Tab Sheet'!A25, "")</f>
        <v/>
      </c>
      <c r="D25" s="233" t="str">
        <f>IF(COUNTIF(List!D$8:D$122,A25)&gt;=1,INDEX(List!B$8:AA$122,MATCH(A25, List!D$8:D$122, 0),4),"")</f>
        <v/>
      </c>
      <c r="E25" s="43" t="str">
        <f>IF(COUNTIF(List!D$8:D$122,A25)&gt;=1,IF(INDEX(List!B$8:AA$122,MATCH(A25, List!D$8:D$122, 0),5)=0, "", INDEX(List!B$8:AA$122,MATCH(A25, List!D$8:D$122, 0),5)),"")</f>
        <v/>
      </c>
      <c r="F25" s="26" t="str">
        <f>IF(COUNTIF(List!D$8:D$122,A25)&gt;=1,IF(INDEX(List!B$8:AA$122,MATCH(A25, List!D$8:D$122, 0),6)=0, "",INDEX(List!B$8:AA$122,MATCH(A25, List!D$8:D$122, 0),6)),"")</f>
        <v/>
      </c>
      <c r="G25" s="223" t="str">
        <f>IF(COUNTIF(List!D$8:D$122,A25)&gt;=1,IF(INDEX(List!B$8:AA$122,MATCH(A25, List!D$8:D$122, 0),7)=0, "",INDEX(List!B$8:AA$122,MATCH(A25, List!D$8:D$122, 0),7)),"")</f>
        <v/>
      </c>
      <c r="H25" s="223" t="str">
        <f>IF(COUNTIF(List!D$8:D$122,A25)&gt;=1,IF(INDEX(List!B$8:AA$122,MATCH(A25, List!D$8:D$122, 0),8)=0, "",INDEX(List!B$8:AA$122,MATCH(A25, List!D$8:D$122, 0),8)),"")</f>
        <v/>
      </c>
      <c r="I25" s="223" t="str">
        <f>IF(COUNTIF(List!D$8:D$122,A25)&gt;=1,IF(INDEX(List!B$8:AA$122,MATCH(A25, List!D$8:D$122, 0),20)=0, "",INDEX(List!B$8:AA$122,MATCH(A25, List!D$8:D$122, 0),20)),"")</f>
        <v/>
      </c>
      <c r="J25" s="223" t="str">
        <f>IF(COUNTIF(List!D$8:D$122,A25)&gt;=1,IF(INDEX(List!B$8:AA$122,MATCH(A25, List!D$8:D$122, 0),9)=0, "",INDEX(List!B$8:AA$122,MATCH(A25, List!D$8:D$122, 0),9)),"")</f>
        <v/>
      </c>
      <c r="K25" s="223" t="str">
        <f>IF(COUNTIF(List!D$8:D$122,A25)&gt;=1,IF(INDEX(List!B$8:AA$122,MATCH(A25, List!D$8:D$122, 0),10)=0, "",INDEX(List!B$8:AA$122,MATCH(A25, List!D$8:D$122, 0),10)),"")</f>
        <v/>
      </c>
      <c r="L25" s="223" t="str">
        <f>IF(COUNTIF(List!D$8:D$122,A25)&gt;=1,IF(INDEX(List!B$8:AA$122,MATCH(A25, List!D$8:D$122, 0),11)=0, "",INDEX(List!B$8:AA$122,MATCH(A25, List!D$8:D$122, 0),11)),"")</f>
        <v/>
      </c>
      <c r="M25" s="224" t="str">
        <f>IF(COUNTIF(List!D$8:D$122,A25)&gt;=1,IF(INDEX(List!B$8:AA$122,MATCH(A25, List!D$8:D$122, 0),12)=0, "",INDEX(List!B$8:AA$122,MATCH(A25, List!D$8:D$122, 0),12)),"")</f>
        <v/>
      </c>
      <c r="N25" s="11" t="str">
        <f>IF(COUNTIF(List!D$8:D$122,A25)&gt;=1,IF(INDEX(List!B$8:AA$122,MATCH(A25, List!D$8:D$122, 0),13)=0, "",INDEX(List!B$8:AA$122,MATCH(A25, List!D$8:D$122, 0),13)),"")</f>
        <v/>
      </c>
      <c r="O25" s="12" t="str">
        <f>IF(COUNTIF(List!D$8:D$122,A25)&gt;=1,IF(INDEX(List!B$8:AA$122,MATCH(A25, List!D$8:D$122, 0),14)=0, "",INDEX(List!B$8:AA$122,MATCH(A25, List!D$8:D$122, 0),14)),"")</f>
        <v/>
      </c>
      <c r="P25" s="12" t="str">
        <f>IF(COUNTIF(List!D$8:D$122,A25)&gt;=1,IF(INDEX(List!B$8:AA$122,MATCH(A25, List!D$8:D$122, 0),15)=0, "",INDEX(List!B$8:AA$122,MATCH(A25, List!D$8:D$122, 0),15)),"")</f>
        <v/>
      </c>
      <c r="Q25" s="12" t="str">
        <f>IF(COUNTIF(List!D$8:D$122,A25)&gt;=1,IF(INDEX(List!B$8:AA$122,MATCH(A25, List!D$8:D$122, 0),16)=0, "",INDEX(List!B$8:AA$122,MATCH(A25, List!D$8:D$122, 0),16)),"")</f>
        <v/>
      </c>
      <c r="R25" s="12" t="str">
        <f>IF(COUNTIF(List!D$8:D$122,A25)&gt;=1,IF(INDEX(List!B$8:AA$122,MATCH(A25, List!D$8:D$122, 0),17)=0, "",INDEX(List!B$8:AA$122,MATCH(A25, List!D$8:D$122, 0),17)),"")</f>
        <v/>
      </c>
      <c r="S25" s="12" t="str">
        <f>IF(COUNTIF(List!D$8:D$122,A25)&gt;=1,IF(INDEX(List!B$8:AA$122,MATCH(A25, List!D$8:D$122, 0),18)=0, "",INDEX(List!B$8:AA$122,MATCH(A25, List!D$8:D$122, 0),18)),"")</f>
        <v/>
      </c>
      <c r="T25" s="10" t="str">
        <f>IF(COUNTIF(List!D$8:D$122,A25)&gt;=1,IF(INDEX(List!B$8:AA$122,MATCH(A25, List!D$8:D$122, 0),19)=0, "",INDEX(List!B$8:AA$122,MATCH(A25, List!D$8:D$122, 0),19)),"")</f>
        <v/>
      </c>
      <c r="U25" s="26" t="str">
        <f>IF(COUNTIF(List!D$78:D$122,A25)&gt;=1,IF(INDEX(List!B$78:AA$122,MATCH(A25, List!D$78:D$122, 0),21)=0, "",INDEX(List!B$78:AA$122,MATCH(A25, List!D$78:D$122, 0),21)),"")</f>
        <v/>
      </c>
      <c r="V25" s="224" t="str">
        <f>IF(COUNTIF(List!D$78:D$122,A25)&gt;=1,IF(INDEX(List!B$78:AA$122,MATCH(A25, List!D$78:D$122, 0),22)=0, "",INDEX(List!B$78:AA$122,MATCH(A25, List!D$78:D$122, 0),22)),"")</f>
        <v/>
      </c>
      <c r="W25" s="11" t="str">
        <f>IF(COUNTIF(List!D$48:D$77,A25)&gt;=1,IF(INDEX(List!B$48:AA$77,MATCH(A25, List!D$48:D$77, 0),23)=0, "",INDEX(List!B$48:AA$77,MATCH(A25, List!D$48:D$77, 0),23)),"")</f>
        <v/>
      </c>
      <c r="X25" s="12" t="str">
        <f>IF(COUNTIF(List!D$48:D$77,A25)&gt;=1,IF(INDEX(List!B$48:AA$77,MATCH(A25, List!D$48:D$77, 0),24)=0, "",INDEX(List!B$48:AA$77,MATCH(A25, List!D$48:D$77, 0),24)),"")</f>
        <v/>
      </c>
      <c r="Y25" s="12" t="str">
        <f>IF(COUNTIF(List!D$48:D$77,A25)&gt;=1,IF(INDEX(List!B$48:AA$77,MATCH(A25, List!D$48:D$77, 0),25)=0, "",INDEX(List!B$48:AA$77,MATCH(A25, List!D$48:D$77, 0),25)),"")</f>
        <v/>
      </c>
      <c r="Z25" s="10" t="str">
        <f>IF(COUNTIF(List!D$48:D$77,A25)&gt;=1,IF(INDEX(List!B$48:AA$77,MATCH(A25, List!D$48:D$77, 0),26)=0, "",INDEX(List!B$48:AA$77,MATCH(A25, List!D$48:D$77, 0),26)),"")</f>
        <v/>
      </c>
    </row>
    <row r="26" spans="1:26" ht="13.9" customHeight="1" x14ac:dyDescent="0.25">
      <c r="A26" s="254">
        <v>23</v>
      </c>
      <c r="B26" s="25" t="str">
        <f t="shared" si="0"/>
        <v/>
      </c>
      <c r="C26" s="228" t="str">
        <f>IF(A26&lt;=MAX(List!D$8:D$122), 'Tab Sheet'!A26, "")</f>
        <v/>
      </c>
      <c r="D26" s="233" t="str">
        <f>IF(COUNTIF(List!D$8:D$122,A26)&gt;=1,INDEX(List!B$8:AA$122,MATCH(A26, List!D$8:D$122, 0),4),"")</f>
        <v/>
      </c>
      <c r="E26" s="43" t="str">
        <f>IF(COUNTIF(List!D$8:D$122,A26)&gt;=1,IF(INDEX(List!B$8:AA$122,MATCH(A26, List!D$8:D$122, 0),5)=0, "", INDEX(List!B$8:AA$122,MATCH(A26, List!D$8:D$122, 0),5)),"")</f>
        <v/>
      </c>
      <c r="F26" s="26" t="str">
        <f>IF(COUNTIF(List!D$8:D$122,A26)&gt;=1,IF(INDEX(List!B$8:AA$122,MATCH(A26, List!D$8:D$122, 0),6)=0, "",INDEX(List!B$8:AA$122,MATCH(A26, List!D$8:D$122, 0),6)),"")</f>
        <v/>
      </c>
      <c r="G26" s="223" t="str">
        <f>IF(COUNTIF(List!D$8:D$122,A26)&gt;=1,IF(INDEX(List!B$8:AA$122,MATCH(A26, List!D$8:D$122, 0),7)=0, "",INDEX(List!B$8:AA$122,MATCH(A26, List!D$8:D$122, 0),7)),"")</f>
        <v/>
      </c>
      <c r="H26" s="223" t="str">
        <f>IF(COUNTIF(List!D$8:D$122,A26)&gt;=1,IF(INDEX(List!B$8:AA$122,MATCH(A26, List!D$8:D$122, 0),8)=0, "",INDEX(List!B$8:AA$122,MATCH(A26, List!D$8:D$122, 0),8)),"")</f>
        <v/>
      </c>
      <c r="I26" s="223" t="str">
        <f>IF(COUNTIF(List!D$8:D$122,A26)&gt;=1,IF(INDEX(List!B$8:AA$122,MATCH(A26, List!D$8:D$122, 0),20)=0, "",INDEX(List!B$8:AA$122,MATCH(A26, List!D$8:D$122, 0),20)),"")</f>
        <v/>
      </c>
      <c r="J26" s="223" t="str">
        <f>IF(COUNTIF(List!D$8:D$122,A26)&gt;=1,IF(INDEX(List!B$8:AA$122,MATCH(A26, List!D$8:D$122, 0),9)=0, "",INDEX(List!B$8:AA$122,MATCH(A26, List!D$8:D$122, 0),9)),"")</f>
        <v/>
      </c>
      <c r="K26" s="223" t="str">
        <f>IF(COUNTIF(List!D$8:D$122,A26)&gt;=1,IF(INDEX(List!B$8:AA$122,MATCH(A26, List!D$8:D$122, 0),10)=0, "",INDEX(List!B$8:AA$122,MATCH(A26, List!D$8:D$122, 0),10)),"")</f>
        <v/>
      </c>
      <c r="L26" s="223" t="str">
        <f>IF(COUNTIF(List!D$8:D$122,A26)&gt;=1,IF(INDEX(List!B$8:AA$122,MATCH(A26, List!D$8:D$122, 0),11)=0, "",INDEX(List!B$8:AA$122,MATCH(A26, List!D$8:D$122, 0),11)),"")</f>
        <v/>
      </c>
      <c r="M26" s="224" t="str">
        <f>IF(COUNTIF(List!D$8:D$122,A26)&gt;=1,IF(INDEX(List!B$8:AA$122,MATCH(A26, List!D$8:D$122, 0),12)=0, "",INDEX(List!B$8:AA$122,MATCH(A26, List!D$8:D$122, 0),12)),"")</f>
        <v/>
      </c>
      <c r="N26" s="11" t="str">
        <f>IF(COUNTIF(List!D$8:D$122,A26)&gt;=1,IF(INDEX(List!B$8:AA$122,MATCH(A26, List!D$8:D$122, 0),13)=0, "",INDEX(List!B$8:AA$122,MATCH(A26, List!D$8:D$122, 0),13)),"")</f>
        <v/>
      </c>
      <c r="O26" s="12" t="str">
        <f>IF(COUNTIF(List!D$8:D$122,A26)&gt;=1,IF(INDEX(List!B$8:AA$122,MATCH(A26, List!D$8:D$122, 0),14)=0, "",INDEX(List!B$8:AA$122,MATCH(A26, List!D$8:D$122, 0),14)),"")</f>
        <v/>
      </c>
      <c r="P26" s="12" t="str">
        <f>IF(COUNTIF(List!D$8:D$122,A26)&gt;=1,IF(INDEX(List!B$8:AA$122,MATCH(A26, List!D$8:D$122, 0),15)=0, "",INDEX(List!B$8:AA$122,MATCH(A26, List!D$8:D$122, 0),15)),"")</f>
        <v/>
      </c>
      <c r="Q26" s="12" t="str">
        <f>IF(COUNTIF(List!D$8:D$122,A26)&gt;=1,IF(INDEX(List!B$8:AA$122,MATCH(A26, List!D$8:D$122, 0),16)=0, "",INDEX(List!B$8:AA$122,MATCH(A26, List!D$8:D$122, 0),16)),"")</f>
        <v/>
      </c>
      <c r="R26" s="12" t="str">
        <f>IF(COUNTIF(List!D$8:D$122,A26)&gt;=1,IF(INDEX(List!B$8:AA$122,MATCH(A26, List!D$8:D$122, 0),17)=0, "",INDEX(List!B$8:AA$122,MATCH(A26, List!D$8:D$122, 0),17)),"")</f>
        <v/>
      </c>
      <c r="S26" s="12" t="str">
        <f>IF(COUNTIF(List!D$8:D$122,A26)&gt;=1,IF(INDEX(List!B$8:AA$122,MATCH(A26, List!D$8:D$122, 0),18)=0, "",INDEX(List!B$8:AA$122,MATCH(A26, List!D$8:D$122, 0),18)),"")</f>
        <v/>
      </c>
      <c r="T26" s="10" t="str">
        <f>IF(COUNTIF(List!D$8:D$122,A26)&gt;=1,IF(INDEX(List!B$8:AA$122,MATCH(A26, List!D$8:D$122, 0),19)=0, "",INDEX(List!B$8:AA$122,MATCH(A26, List!D$8:D$122, 0),19)),"")</f>
        <v/>
      </c>
      <c r="U26" s="26" t="str">
        <f>IF(COUNTIF(List!D$78:D$122,A26)&gt;=1,IF(INDEX(List!B$78:AA$122,MATCH(A26, List!D$78:D$122, 0),21)=0, "",INDEX(List!B$78:AA$122,MATCH(A26, List!D$78:D$122, 0),21)),"")</f>
        <v/>
      </c>
      <c r="V26" s="224" t="str">
        <f>IF(COUNTIF(List!D$78:D$122,A26)&gt;=1,IF(INDEX(List!B$78:AA$122,MATCH(A26, List!D$78:D$122, 0),22)=0, "",INDEX(List!B$78:AA$122,MATCH(A26, List!D$78:D$122, 0),22)),"")</f>
        <v/>
      </c>
      <c r="W26" s="11" t="str">
        <f>IF(COUNTIF(List!D$48:D$77,A26)&gt;=1,IF(INDEX(List!B$48:AA$77,MATCH(A26, List!D$48:D$77, 0),23)=0, "",INDEX(List!B$48:AA$77,MATCH(A26, List!D$48:D$77, 0),23)),"")</f>
        <v/>
      </c>
      <c r="X26" s="12" t="str">
        <f>IF(COUNTIF(List!D$48:D$77,A26)&gt;=1,IF(INDEX(List!B$48:AA$77,MATCH(A26, List!D$48:D$77, 0),24)=0, "",INDEX(List!B$48:AA$77,MATCH(A26, List!D$48:D$77, 0),24)),"")</f>
        <v/>
      </c>
      <c r="Y26" s="12" t="str">
        <f>IF(COUNTIF(List!D$48:D$77,A26)&gt;=1,IF(INDEX(List!B$48:AA$77,MATCH(A26, List!D$48:D$77, 0),25)=0, "",INDEX(List!B$48:AA$77,MATCH(A26, List!D$48:D$77, 0),25)),"")</f>
        <v/>
      </c>
      <c r="Z26" s="10" t="str">
        <f>IF(COUNTIF(List!D$48:D$77,A26)&gt;=1,IF(INDEX(List!B$48:AA$77,MATCH(A26, List!D$48:D$77, 0),26)=0, "",INDEX(List!B$48:AA$77,MATCH(A26, List!D$48:D$77, 0),26)),"")</f>
        <v/>
      </c>
    </row>
    <row r="27" spans="1:26" ht="13.9" customHeight="1" x14ac:dyDescent="0.25">
      <c r="A27" s="254">
        <v>24</v>
      </c>
      <c r="B27" s="25" t="str">
        <f t="shared" si="0"/>
        <v/>
      </c>
      <c r="C27" s="228" t="str">
        <f>IF(A27&lt;=MAX(List!D$8:D$122), 'Tab Sheet'!A27, "")</f>
        <v/>
      </c>
      <c r="D27" s="233" t="str">
        <f>IF(COUNTIF(List!D$8:D$122,A27)&gt;=1,INDEX(List!B$8:AA$122,MATCH(A27, List!D$8:D$122, 0),4),"")</f>
        <v/>
      </c>
      <c r="E27" s="43" t="str">
        <f>IF(COUNTIF(List!D$8:D$122,A27)&gt;=1,IF(INDEX(List!B$8:AA$122,MATCH(A27, List!D$8:D$122, 0),5)=0, "", INDEX(List!B$8:AA$122,MATCH(A27, List!D$8:D$122, 0),5)),"")</f>
        <v/>
      </c>
      <c r="F27" s="26" t="str">
        <f>IF(COUNTIF(List!D$8:D$122,A27)&gt;=1,IF(INDEX(List!B$8:AA$122,MATCH(A27, List!D$8:D$122, 0),6)=0, "",INDEX(List!B$8:AA$122,MATCH(A27, List!D$8:D$122, 0),6)),"")</f>
        <v/>
      </c>
      <c r="G27" s="223" t="str">
        <f>IF(COUNTIF(List!D$8:D$122,A27)&gt;=1,IF(INDEX(List!B$8:AA$122,MATCH(A27, List!D$8:D$122, 0),7)=0, "",INDEX(List!B$8:AA$122,MATCH(A27, List!D$8:D$122, 0),7)),"")</f>
        <v/>
      </c>
      <c r="H27" s="223" t="str">
        <f>IF(COUNTIF(List!D$8:D$122,A27)&gt;=1,IF(INDEX(List!B$8:AA$122,MATCH(A27, List!D$8:D$122, 0),8)=0, "",INDEX(List!B$8:AA$122,MATCH(A27, List!D$8:D$122, 0),8)),"")</f>
        <v/>
      </c>
      <c r="I27" s="223" t="str">
        <f>IF(COUNTIF(List!D$8:D$122,A27)&gt;=1,IF(INDEX(List!B$8:AA$122,MATCH(A27, List!D$8:D$122, 0),20)=0, "",INDEX(List!B$8:AA$122,MATCH(A27, List!D$8:D$122, 0),20)),"")</f>
        <v/>
      </c>
      <c r="J27" s="223" t="str">
        <f>IF(COUNTIF(List!D$8:D$122,A27)&gt;=1,IF(INDEX(List!B$8:AA$122,MATCH(A27, List!D$8:D$122, 0),9)=0, "",INDEX(List!B$8:AA$122,MATCH(A27, List!D$8:D$122, 0),9)),"")</f>
        <v/>
      </c>
      <c r="K27" s="223" t="str">
        <f>IF(COUNTIF(List!D$8:D$122,A27)&gt;=1,IF(INDEX(List!B$8:AA$122,MATCH(A27, List!D$8:D$122, 0),10)=0, "",INDEX(List!B$8:AA$122,MATCH(A27, List!D$8:D$122, 0),10)),"")</f>
        <v/>
      </c>
      <c r="L27" s="223" t="str">
        <f>IF(COUNTIF(List!D$8:D$122,A27)&gt;=1,IF(INDEX(List!B$8:AA$122,MATCH(A27, List!D$8:D$122, 0),11)=0, "",INDEX(List!B$8:AA$122,MATCH(A27, List!D$8:D$122, 0),11)),"")</f>
        <v/>
      </c>
      <c r="M27" s="224" t="str">
        <f>IF(COUNTIF(List!D$8:D$122,A27)&gt;=1,IF(INDEX(List!B$8:AA$122,MATCH(A27, List!D$8:D$122, 0),12)=0, "",INDEX(List!B$8:AA$122,MATCH(A27, List!D$8:D$122, 0),12)),"")</f>
        <v/>
      </c>
      <c r="N27" s="11" t="str">
        <f>IF(COUNTIF(List!D$8:D$122,A27)&gt;=1,IF(INDEX(List!B$8:AA$122,MATCH(A27, List!D$8:D$122, 0),13)=0, "",INDEX(List!B$8:AA$122,MATCH(A27, List!D$8:D$122, 0),13)),"")</f>
        <v/>
      </c>
      <c r="O27" s="12" t="str">
        <f>IF(COUNTIF(List!D$8:D$122,A27)&gt;=1,IF(INDEX(List!B$8:AA$122,MATCH(A27, List!D$8:D$122, 0),14)=0, "",INDEX(List!B$8:AA$122,MATCH(A27, List!D$8:D$122, 0),14)),"")</f>
        <v/>
      </c>
      <c r="P27" s="12" t="str">
        <f>IF(COUNTIF(List!D$8:D$122,A27)&gt;=1,IF(INDEX(List!B$8:AA$122,MATCH(A27, List!D$8:D$122, 0),15)=0, "",INDEX(List!B$8:AA$122,MATCH(A27, List!D$8:D$122, 0),15)),"")</f>
        <v/>
      </c>
      <c r="Q27" s="12" t="str">
        <f>IF(COUNTIF(List!D$8:D$122,A27)&gt;=1,IF(INDEX(List!B$8:AA$122,MATCH(A27, List!D$8:D$122, 0),16)=0, "",INDEX(List!B$8:AA$122,MATCH(A27, List!D$8:D$122, 0),16)),"")</f>
        <v/>
      </c>
      <c r="R27" s="12" t="str">
        <f>IF(COUNTIF(List!D$8:D$122,A27)&gt;=1,IF(INDEX(List!B$8:AA$122,MATCH(A27, List!D$8:D$122, 0),17)=0, "",INDEX(List!B$8:AA$122,MATCH(A27, List!D$8:D$122, 0),17)),"")</f>
        <v/>
      </c>
      <c r="S27" s="12" t="str">
        <f>IF(COUNTIF(List!D$8:D$122,A27)&gt;=1,IF(INDEX(List!B$8:AA$122,MATCH(A27, List!D$8:D$122, 0),18)=0, "",INDEX(List!B$8:AA$122,MATCH(A27, List!D$8:D$122, 0),18)),"")</f>
        <v/>
      </c>
      <c r="T27" s="10" t="str">
        <f>IF(COUNTIF(List!D$8:D$122,A27)&gt;=1,IF(INDEX(List!B$8:AA$122,MATCH(A27, List!D$8:D$122, 0),19)=0, "",INDEX(List!B$8:AA$122,MATCH(A27, List!D$8:D$122, 0),19)),"")</f>
        <v/>
      </c>
      <c r="U27" s="26" t="str">
        <f>IF(COUNTIF(List!D$78:D$122,A27)&gt;=1,IF(INDEX(List!B$78:AA$122,MATCH(A27, List!D$78:D$122, 0),21)=0, "",INDEX(List!B$78:AA$122,MATCH(A27, List!D$78:D$122, 0),21)),"")</f>
        <v/>
      </c>
      <c r="V27" s="224" t="str">
        <f>IF(COUNTIF(List!D$78:D$122,A27)&gt;=1,IF(INDEX(List!B$78:AA$122,MATCH(A27, List!D$78:D$122, 0),22)=0, "",INDEX(List!B$78:AA$122,MATCH(A27, List!D$78:D$122, 0),22)),"")</f>
        <v/>
      </c>
      <c r="W27" s="11" t="str">
        <f>IF(COUNTIF(List!D$48:D$77,A27)&gt;=1,IF(INDEX(List!B$48:AA$77,MATCH(A27, List!D$48:D$77, 0),23)=0, "",INDEX(List!B$48:AA$77,MATCH(A27, List!D$48:D$77, 0),23)),"")</f>
        <v/>
      </c>
      <c r="X27" s="12" t="str">
        <f>IF(COUNTIF(List!D$48:D$77,A27)&gt;=1,IF(INDEX(List!B$48:AA$77,MATCH(A27, List!D$48:D$77, 0),24)=0, "",INDEX(List!B$48:AA$77,MATCH(A27, List!D$48:D$77, 0),24)),"")</f>
        <v/>
      </c>
      <c r="Y27" s="12" t="str">
        <f>IF(COUNTIF(List!D$48:D$77,A27)&gt;=1,IF(INDEX(List!B$48:AA$77,MATCH(A27, List!D$48:D$77, 0),25)=0, "",INDEX(List!B$48:AA$77,MATCH(A27, List!D$48:D$77, 0),25)),"")</f>
        <v/>
      </c>
      <c r="Z27" s="10" t="str">
        <f>IF(COUNTIF(List!D$48:D$77,A27)&gt;=1,IF(INDEX(List!B$48:AA$77,MATCH(A27, List!D$48:D$77, 0),26)=0, "",INDEX(List!B$48:AA$77,MATCH(A27, List!D$48:D$77, 0),26)),"")</f>
        <v/>
      </c>
    </row>
    <row r="28" spans="1:26" ht="13.9" customHeight="1" x14ac:dyDescent="0.25">
      <c r="A28" s="254">
        <v>25</v>
      </c>
      <c r="B28" s="25" t="str">
        <f t="shared" si="0"/>
        <v/>
      </c>
      <c r="C28" s="228" t="str">
        <f>IF(A28&lt;=MAX(List!D$8:D$122), 'Tab Sheet'!A28, "")</f>
        <v/>
      </c>
      <c r="D28" s="233" t="str">
        <f>IF(COUNTIF(List!D$8:D$122,A28)&gt;=1,INDEX(List!B$8:AA$122,MATCH(A28, List!D$8:D$122, 0),4),"")</f>
        <v/>
      </c>
      <c r="E28" s="43" t="str">
        <f>IF(COUNTIF(List!D$8:D$122,A28)&gt;=1,IF(INDEX(List!B$8:AA$122,MATCH(A28, List!D$8:D$122, 0),5)=0, "", INDEX(List!B$8:AA$122,MATCH(A28, List!D$8:D$122, 0),5)),"")</f>
        <v/>
      </c>
      <c r="F28" s="26" t="str">
        <f>IF(COUNTIF(List!D$8:D$122,A28)&gt;=1,IF(INDEX(List!B$8:AA$122,MATCH(A28, List!D$8:D$122, 0),6)=0, "",INDEX(List!B$8:AA$122,MATCH(A28, List!D$8:D$122, 0),6)),"")</f>
        <v/>
      </c>
      <c r="G28" s="223" t="str">
        <f>IF(COUNTIF(List!D$8:D$122,A28)&gt;=1,IF(INDEX(List!B$8:AA$122,MATCH(A28, List!D$8:D$122, 0),7)=0, "",INDEX(List!B$8:AA$122,MATCH(A28, List!D$8:D$122, 0),7)),"")</f>
        <v/>
      </c>
      <c r="H28" s="223" t="str">
        <f>IF(COUNTIF(List!D$8:D$122,A28)&gt;=1,IF(INDEX(List!B$8:AA$122,MATCH(A28, List!D$8:D$122, 0),8)=0, "",INDEX(List!B$8:AA$122,MATCH(A28, List!D$8:D$122, 0),8)),"")</f>
        <v/>
      </c>
      <c r="I28" s="223" t="str">
        <f>IF(COUNTIF(List!D$8:D$122,A28)&gt;=1,IF(INDEX(List!B$8:AA$122,MATCH(A28, List!D$8:D$122, 0),20)=0, "",INDEX(List!B$8:AA$122,MATCH(A28, List!D$8:D$122, 0),20)),"")</f>
        <v/>
      </c>
      <c r="J28" s="223" t="str">
        <f>IF(COUNTIF(List!D$8:D$122,A28)&gt;=1,IF(INDEX(List!B$8:AA$122,MATCH(A28, List!D$8:D$122, 0),9)=0, "",INDEX(List!B$8:AA$122,MATCH(A28, List!D$8:D$122, 0),9)),"")</f>
        <v/>
      </c>
      <c r="K28" s="223" t="str">
        <f>IF(COUNTIF(List!D$8:D$122,A28)&gt;=1,IF(INDEX(List!B$8:AA$122,MATCH(A28, List!D$8:D$122, 0),10)=0, "",INDEX(List!B$8:AA$122,MATCH(A28, List!D$8:D$122, 0),10)),"")</f>
        <v/>
      </c>
      <c r="L28" s="223" t="str">
        <f>IF(COUNTIF(List!D$8:D$122,A28)&gt;=1,IF(INDEX(List!B$8:AA$122,MATCH(A28, List!D$8:D$122, 0),11)=0, "",INDEX(List!B$8:AA$122,MATCH(A28, List!D$8:D$122, 0),11)),"")</f>
        <v/>
      </c>
      <c r="M28" s="224" t="str">
        <f>IF(COUNTIF(List!D$8:D$122,A28)&gt;=1,IF(INDEX(List!B$8:AA$122,MATCH(A28, List!D$8:D$122, 0),12)=0, "",INDEX(List!B$8:AA$122,MATCH(A28, List!D$8:D$122, 0),12)),"")</f>
        <v/>
      </c>
      <c r="N28" s="11" t="str">
        <f>IF(COUNTIF(List!D$8:D$122,A28)&gt;=1,IF(INDEX(List!B$8:AA$122,MATCH(A28, List!D$8:D$122, 0),13)=0, "",INDEX(List!B$8:AA$122,MATCH(A28, List!D$8:D$122, 0),13)),"")</f>
        <v/>
      </c>
      <c r="O28" s="12" t="str">
        <f>IF(COUNTIF(List!D$8:D$122,A28)&gt;=1,IF(INDEX(List!B$8:AA$122,MATCH(A28, List!D$8:D$122, 0),14)=0, "",INDEX(List!B$8:AA$122,MATCH(A28, List!D$8:D$122, 0),14)),"")</f>
        <v/>
      </c>
      <c r="P28" s="12" t="str">
        <f>IF(COUNTIF(List!D$8:D$122,A28)&gt;=1,IF(INDEX(List!B$8:AA$122,MATCH(A28, List!D$8:D$122, 0),15)=0, "",INDEX(List!B$8:AA$122,MATCH(A28, List!D$8:D$122, 0),15)),"")</f>
        <v/>
      </c>
      <c r="Q28" s="12" t="str">
        <f>IF(COUNTIF(List!D$8:D$122,A28)&gt;=1,IF(INDEX(List!B$8:AA$122,MATCH(A28, List!D$8:D$122, 0),16)=0, "",INDEX(List!B$8:AA$122,MATCH(A28, List!D$8:D$122, 0),16)),"")</f>
        <v/>
      </c>
      <c r="R28" s="12" t="str">
        <f>IF(COUNTIF(List!D$8:D$122,A28)&gt;=1,IF(INDEX(List!B$8:AA$122,MATCH(A28, List!D$8:D$122, 0),17)=0, "",INDEX(List!B$8:AA$122,MATCH(A28, List!D$8:D$122, 0),17)),"")</f>
        <v/>
      </c>
      <c r="S28" s="12" t="str">
        <f>IF(COUNTIF(List!D$8:D$122,A28)&gt;=1,IF(INDEX(List!B$8:AA$122,MATCH(A28, List!D$8:D$122, 0),18)=0, "",INDEX(List!B$8:AA$122,MATCH(A28, List!D$8:D$122, 0),18)),"")</f>
        <v/>
      </c>
      <c r="T28" s="10" t="str">
        <f>IF(COUNTIF(List!D$8:D$122,A28)&gt;=1,IF(INDEX(List!B$8:AA$122,MATCH(A28, List!D$8:D$122, 0),19)=0, "",INDEX(List!B$8:AA$122,MATCH(A28, List!D$8:D$122, 0),19)),"")</f>
        <v/>
      </c>
      <c r="U28" s="26" t="str">
        <f>IF(COUNTIF(List!D$78:D$122,A28)&gt;=1,IF(INDEX(List!B$78:AA$122,MATCH(A28, List!D$78:D$122, 0),21)=0, "",INDEX(List!B$78:AA$122,MATCH(A28, List!D$78:D$122, 0),21)),"")</f>
        <v/>
      </c>
      <c r="V28" s="224" t="str">
        <f>IF(COUNTIF(List!D$78:D$122,A28)&gt;=1,IF(INDEX(List!B$78:AA$122,MATCH(A28, List!D$78:D$122, 0),22)=0, "",INDEX(List!B$78:AA$122,MATCH(A28, List!D$78:D$122, 0),22)),"")</f>
        <v/>
      </c>
      <c r="W28" s="11" t="str">
        <f>IF(COUNTIF(List!D$48:D$77,A28)&gt;=1,IF(INDEX(List!B$48:AA$77,MATCH(A28, List!D$48:D$77, 0),23)=0, "",INDEX(List!B$48:AA$77,MATCH(A28, List!D$48:D$77, 0),23)),"")</f>
        <v/>
      </c>
      <c r="X28" s="12" t="str">
        <f>IF(COUNTIF(List!D$48:D$77,A28)&gt;=1,IF(INDEX(List!B$48:AA$77,MATCH(A28, List!D$48:D$77, 0),24)=0, "",INDEX(List!B$48:AA$77,MATCH(A28, List!D$48:D$77, 0),24)),"")</f>
        <v/>
      </c>
      <c r="Y28" s="12" t="str">
        <f>IF(COUNTIF(List!D$48:D$77,A28)&gt;=1,IF(INDEX(List!B$48:AA$77,MATCH(A28, List!D$48:D$77, 0),25)=0, "",INDEX(List!B$48:AA$77,MATCH(A28, List!D$48:D$77, 0),25)),"")</f>
        <v/>
      </c>
      <c r="Z28" s="10" t="str">
        <f>IF(COUNTIF(List!D$48:D$77,A28)&gt;=1,IF(INDEX(List!B$48:AA$77,MATCH(A28, List!D$48:D$77, 0),26)=0, "",INDEX(List!B$48:AA$77,MATCH(A28, List!D$48:D$77, 0),26)),"")</f>
        <v/>
      </c>
    </row>
    <row r="29" spans="1:26" ht="13.9" customHeight="1" x14ac:dyDescent="0.25">
      <c r="A29" s="254">
        <v>26</v>
      </c>
      <c r="B29" s="25" t="str">
        <f t="shared" si="0"/>
        <v/>
      </c>
      <c r="C29" s="228" t="str">
        <f>IF(A29&lt;=MAX(List!D$8:D$122), 'Tab Sheet'!A29, "")</f>
        <v/>
      </c>
      <c r="D29" s="233" t="str">
        <f>IF(COUNTIF(List!D$8:D$122,A29)&gt;=1,INDEX(List!B$8:AA$122,MATCH(A29, List!D$8:D$122, 0),4),"")</f>
        <v/>
      </c>
      <c r="E29" s="43" t="str">
        <f>IF(COUNTIF(List!D$8:D$122,A29)&gt;=1,IF(INDEX(List!B$8:AA$122,MATCH(A29, List!D$8:D$122, 0),5)=0, "", INDEX(List!B$8:AA$122,MATCH(A29, List!D$8:D$122, 0),5)),"")</f>
        <v/>
      </c>
      <c r="F29" s="26" t="str">
        <f>IF(COUNTIF(List!D$8:D$122,A29)&gt;=1,IF(INDEX(List!B$8:AA$122,MATCH(A29, List!D$8:D$122, 0),6)=0, "",INDEX(List!B$8:AA$122,MATCH(A29, List!D$8:D$122, 0),6)),"")</f>
        <v/>
      </c>
      <c r="G29" s="223" t="str">
        <f>IF(COUNTIF(List!D$8:D$122,A29)&gt;=1,IF(INDEX(List!B$8:AA$122,MATCH(A29, List!D$8:D$122, 0),7)=0, "",INDEX(List!B$8:AA$122,MATCH(A29, List!D$8:D$122, 0),7)),"")</f>
        <v/>
      </c>
      <c r="H29" s="223" t="str">
        <f>IF(COUNTIF(List!D$8:D$122,A29)&gt;=1,IF(INDEX(List!B$8:AA$122,MATCH(A29, List!D$8:D$122, 0),8)=0, "",INDEX(List!B$8:AA$122,MATCH(A29, List!D$8:D$122, 0),8)),"")</f>
        <v/>
      </c>
      <c r="I29" s="223" t="str">
        <f>IF(COUNTIF(List!D$8:D$122,A29)&gt;=1,IF(INDEX(List!B$8:AA$122,MATCH(A29, List!D$8:D$122, 0),20)=0, "",INDEX(List!B$8:AA$122,MATCH(A29, List!D$8:D$122, 0),20)),"")</f>
        <v/>
      </c>
      <c r="J29" s="223" t="str">
        <f>IF(COUNTIF(List!D$8:D$122,A29)&gt;=1,IF(INDEX(List!B$8:AA$122,MATCH(A29, List!D$8:D$122, 0),9)=0, "",INDEX(List!B$8:AA$122,MATCH(A29, List!D$8:D$122, 0),9)),"")</f>
        <v/>
      </c>
      <c r="K29" s="223" t="str">
        <f>IF(COUNTIF(List!D$8:D$122,A29)&gt;=1,IF(INDEX(List!B$8:AA$122,MATCH(A29, List!D$8:D$122, 0),10)=0, "",INDEX(List!B$8:AA$122,MATCH(A29, List!D$8:D$122, 0),10)),"")</f>
        <v/>
      </c>
      <c r="L29" s="223" t="str">
        <f>IF(COUNTIF(List!D$8:D$122,A29)&gt;=1,IF(INDEX(List!B$8:AA$122,MATCH(A29, List!D$8:D$122, 0),11)=0, "",INDEX(List!B$8:AA$122,MATCH(A29, List!D$8:D$122, 0),11)),"")</f>
        <v/>
      </c>
      <c r="M29" s="224" t="str">
        <f>IF(COUNTIF(List!D$8:D$122,A29)&gt;=1,IF(INDEX(List!B$8:AA$122,MATCH(A29, List!D$8:D$122, 0),12)=0, "",INDEX(List!B$8:AA$122,MATCH(A29, List!D$8:D$122, 0),12)),"")</f>
        <v/>
      </c>
      <c r="N29" s="11" t="str">
        <f>IF(COUNTIF(List!D$8:D$122,A29)&gt;=1,IF(INDEX(List!B$8:AA$122,MATCH(A29, List!D$8:D$122, 0),13)=0, "",INDEX(List!B$8:AA$122,MATCH(A29, List!D$8:D$122, 0),13)),"")</f>
        <v/>
      </c>
      <c r="O29" s="12" t="str">
        <f>IF(COUNTIF(List!D$8:D$122,A29)&gt;=1,IF(INDEX(List!B$8:AA$122,MATCH(A29, List!D$8:D$122, 0),14)=0, "",INDEX(List!B$8:AA$122,MATCH(A29, List!D$8:D$122, 0),14)),"")</f>
        <v/>
      </c>
      <c r="P29" s="12" t="str">
        <f>IF(COUNTIF(List!D$8:D$122,A29)&gt;=1,IF(INDEX(List!B$8:AA$122,MATCH(A29, List!D$8:D$122, 0),15)=0, "",INDEX(List!B$8:AA$122,MATCH(A29, List!D$8:D$122, 0),15)),"")</f>
        <v/>
      </c>
      <c r="Q29" s="12" t="str">
        <f>IF(COUNTIF(List!D$8:D$122,A29)&gt;=1,IF(INDEX(List!B$8:AA$122,MATCH(A29, List!D$8:D$122, 0),16)=0, "",INDEX(List!B$8:AA$122,MATCH(A29, List!D$8:D$122, 0),16)),"")</f>
        <v/>
      </c>
      <c r="R29" s="12" t="str">
        <f>IF(COUNTIF(List!D$8:D$122,A29)&gt;=1,IF(INDEX(List!B$8:AA$122,MATCH(A29, List!D$8:D$122, 0),17)=0, "",INDEX(List!B$8:AA$122,MATCH(A29, List!D$8:D$122, 0),17)),"")</f>
        <v/>
      </c>
      <c r="S29" s="12" t="str">
        <f>IF(COUNTIF(List!D$8:D$122,A29)&gt;=1,IF(INDEX(List!B$8:AA$122,MATCH(A29, List!D$8:D$122, 0),18)=0, "",INDEX(List!B$8:AA$122,MATCH(A29, List!D$8:D$122, 0),18)),"")</f>
        <v/>
      </c>
      <c r="T29" s="10" t="str">
        <f>IF(COUNTIF(List!D$8:D$122,A29)&gt;=1,IF(INDEX(List!B$8:AA$122,MATCH(A29, List!D$8:D$122, 0),19)=0, "",INDEX(List!B$8:AA$122,MATCH(A29, List!D$8:D$122, 0),19)),"")</f>
        <v/>
      </c>
      <c r="U29" s="26" t="str">
        <f>IF(COUNTIF(List!D$78:D$122,A29)&gt;=1,IF(INDEX(List!B$78:AA$122,MATCH(A29, List!D$78:D$122, 0),21)=0, "",INDEX(List!B$78:AA$122,MATCH(A29, List!D$78:D$122, 0),21)),"")</f>
        <v/>
      </c>
      <c r="V29" s="224" t="str">
        <f>IF(COUNTIF(List!D$78:D$122,A29)&gt;=1,IF(INDEX(List!B$78:AA$122,MATCH(A29, List!D$78:D$122, 0),22)=0, "",INDEX(List!B$78:AA$122,MATCH(A29, List!D$78:D$122, 0),22)),"")</f>
        <v/>
      </c>
      <c r="W29" s="11" t="str">
        <f>IF(COUNTIF(List!D$48:D$77,A29)&gt;=1,IF(INDEX(List!B$48:AA$77,MATCH(A29, List!D$48:D$77, 0),23)=0, "",INDEX(List!B$48:AA$77,MATCH(A29, List!D$48:D$77, 0),23)),"")</f>
        <v/>
      </c>
      <c r="X29" s="12" t="str">
        <f>IF(COUNTIF(List!D$48:D$77,A29)&gt;=1,IF(INDEX(List!B$48:AA$77,MATCH(A29, List!D$48:D$77, 0),24)=0, "",INDEX(List!B$48:AA$77,MATCH(A29, List!D$48:D$77, 0),24)),"")</f>
        <v/>
      </c>
      <c r="Y29" s="12" t="str">
        <f>IF(COUNTIF(List!D$48:D$77,A29)&gt;=1,IF(INDEX(List!B$48:AA$77,MATCH(A29, List!D$48:D$77, 0),25)=0, "",INDEX(List!B$48:AA$77,MATCH(A29, List!D$48:D$77, 0),25)),"")</f>
        <v/>
      </c>
      <c r="Z29" s="10" t="str">
        <f>IF(COUNTIF(List!D$48:D$77,A29)&gt;=1,IF(INDEX(List!B$48:AA$77,MATCH(A29, List!D$48:D$77, 0),26)=0, "",INDEX(List!B$48:AA$77,MATCH(A29, List!D$48:D$77, 0),26)),"")</f>
        <v/>
      </c>
    </row>
    <row r="30" spans="1:26" ht="13.9" customHeight="1" x14ac:dyDescent="0.25">
      <c r="A30" s="254">
        <v>27</v>
      </c>
      <c r="B30" s="25" t="str">
        <f t="shared" si="0"/>
        <v/>
      </c>
      <c r="C30" s="228" t="str">
        <f>IF(A30&lt;=MAX(List!D$8:D$122), 'Tab Sheet'!A30, "")</f>
        <v/>
      </c>
      <c r="D30" s="233" t="str">
        <f>IF(COUNTIF(List!D$8:D$122,A30)&gt;=1,INDEX(List!B$8:AA$122,MATCH(A30, List!D$8:D$122, 0),4),"")</f>
        <v/>
      </c>
      <c r="E30" s="43" t="str">
        <f>IF(COUNTIF(List!D$8:D$122,A30)&gt;=1,IF(INDEX(List!B$8:AA$122,MATCH(A30, List!D$8:D$122, 0),5)=0, "", INDEX(List!B$8:AA$122,MATCH(A30, List!D$8:D$122, 0),5)),"")</f>
        <v/>
      </c>
      <c r="F30" s="26" t="str">
        <f>IF(COUNTIF(List!D$8:D$122,A30)&gt;=1,IF(INDEX(List!B$8:AA$122,MATCH(A30, List!D$8:D$122, 0),6)=0, "",INDEX(List!B$8:AA$122,MATCH(A30, List!D$8:D$122, 0),6)),"")</f>
        <v/>
      </c>
      <c r="G30" s="223" t="str">
        <f>IF(COUNTIF(List!D$8:D$122,A30)&gt;=1,IF(INDEX(List!B$8:AA$122,MATCH(A30, List!D$8:D$122, 0),7)=0, "",INDEX(List!B$8:AA$122,MATCH(A30, List!D$8:D$122, 0),7)),"")</f>
        <v/>
      </c>
      <c r="H30" s="223" t="str">
        <f>IF(COUNTIF(List!D$8:D$122,A30)&gt;=1,IF(INDEX(List!B$8:AA$122,MATCH(A30, List!D$8:D$122, 0),8)=0, "",INDEX(List!B$8:AA$122,MATCH(A30, List!D$8:D$122, 0),8)),"")</f>
        <v/>
      </c>
      <c r="I30" s="223" t="str">
        <f>IF(COUNTIF(List!D$8:D$122,A30)&gt;=1,IF(INDEX(List!B$8:AA$122,MATCH(A30, List!D$8:D$122, 0),20)=0, "",INDEX(List!B$8:AA$122,MATCH(A30, List!D$8:D$122, 0),20)),"")</f>
        <v/>
      </c>
      <c r="J30" s="223" t="str">
        <f>IF(COUNTIF(List!D$8:D$122,A30)&gt;=1,IF(INDEX(List!B$8:AA$122,MATCH(A30, List!D$8:D$122, 0),9)=0, "",INDEX(List!B$8:AA$122,MATCH(A30, List!D$8:D$122, 0),9)),"")</f>
        <v/>
      </c>
      <c r="K30" s="223" t="str">
        <f>IF(COUNTIF(List!D$8:D$122,A30)&gt;=1,IF(INDEX(List!B$8:AA$122,MATCH(A30, List!D$8:D$122, 0),10)=0, "",INDEX(List!B$8:AA$122,MATCH(A30, List!D$8:D$122, 0),10)),"")</f>
        <v/>
      </c>
      <c r="L30" s="223" t="str">
        <f>IF(COUNTIF(List!D$8:D$122,A30)&gt;=1,IF(INDEX(List!B$8:AA$122,MATCH(A30, List!D$8:D$122, 0),11)=0, "",INDEX(List!B$8:AA$122,MATCH(A30, List!D$8:D$122, 0),11)),"")</f>
        <v/>
      </c>
      <c r="M30" s="224" t="str">
        <f>IF(COUNTIF(List!D$8:D$122,A30)&gt;=1,IF(INDEX(List!B$8:AA$122,MATCH(A30, List!D$8:D$122, 0),12)=0, "",INDEX(List!B$8:AA$122,MATCH(A30, List!D$8:D$122, 0),12)),"")</f>
        <v/>
      </c>
      <c r="N30" s="11" t="str">
        <f>IF(COUNTIF(List!D$8:D$122,A30)&gt;=1,IF(INDEX(List!B$8:AA$122,MATCH(A30, List!D$8:D$122, 0),13)=0, "",INDEX(List!B$8:AA$122,MATCH(A30, List!D$8:D$122, 0),13)),"")</f>
        <v/>
      </c>
      <c r="O30" s="12" t="str">
        <f>IF(COUNTIF(List!D$8:D$122,A30)&gt;=1,IF(INDEX(List!B$8:AA$122,MATCH(A30, List!D$8:D$122, 0),14)=0, "",INDEX(List!B$8:AA$122,MATCH(A30, List!D$8:D$122, 0),14)),"")</f>
        <v/>
      </c>
      <c r="P30" s="12" t="str">
        <f>IF(COUNTIF(List!D$8:D$122,A30)&gt;=1,IF(INDEX(List!B$8:AA$122,MATCH(A30, List!D$8:D$122, 0),15)=0, "",INDEX(List!B$8:AA$122,MATCH(A30, List!D$8:D$122, 0),15)),"")</f>
        <v/>
      </c>
      <c r="Q30" s="12" t="str">
        <f>IF(COUNTIF(List!D$8:D$122,A30)&gt;=1,IF(INDEX(List!B$8:AA$122,MATCH(A30, List!D$8:D$122, 0),16)=0, "",INDEX(List!B$8:AA$122,MATCH(A30, List!D$8:D$122, 0),16)),"")</f>
        <v/>
      </c>
      <c r="R30" s="12" t="str">
        <f>IF(COUNTIF(List!D$8:D$122,A30)&gt;=1,IF(INDEX(List!B$8:AA$122,MATCH(A30, List!D$8:D$122, 0),17)=0, "",INDEX(List!B$8:AA$122,MATCH(A30, List!D$8:D$122, 0),17)),"")</f>
        <v/>
      </c>
      <c r="S30" s="12" t="str">
        <f>IF(COUNTIF(List!D$8:D$122,A30)&gt;=1,IF(INDEX(List!B$8:AA$122,MATCH(A30, List!D$8:D$122, 0),18)=0, "",INDEX(List!B$8:AA$122,MATCH(A30, List!D$8:D$122, 0),18)),"")</f>
        <v/>
      </c>
      <c r="T30" s="10" t="str">
        <f>IF(COUNTIF(List!D$8:D$122,A30)&gt;=1,IF(INDEX(List!B$8:AA$122,MATCH(A30, List!D$8:D$122, 0),19)=0, "",INDEX(List!B$8:AA$122,MATCH(A30, List!D$8:D$122, 0),19)),"")</f>
        <v/>
      </c>
      <c r="U30" s="26" t="str">
        <f>IF(COUNTIF(List!D$78:D$122,A30)&gt;=1,IF(INDEX(List!B$78:AA$122,MATCH(A30, List!D$78:D$122, 0),21)=0, "",INDEX(List!B$78:AA$122,MATCH(A30, List!D$78:D$122, 0),21)),"")</f>
        <v/>
      </c>
      <c r="V30" s="224" t="str">
        <f>IF(COUNTIF(List!D$78:D$122,A30)&gt;=1,IF(INDEX(List!B$78:AA$122,MATCH(A30, List!D$78:D$122, 0),22)=0, "",INDEX(List!B$78:AA$122,MATCH(A30, List!D$78:D$122, 0),22)),"")</f>
        <v/>
      </c>
      <c r="W30" s="11" t="str">
        <f>IF(COUNTIF(List!D$48:D$77,A30)&gt;=1,IF(INDEX(List!B$48:AA$77,MATCH(A30, List!D$48:D$77, 0),23)=0, "",INDEX(List!B$48:AA$77,MATCH(A30, List!D$48:D$77, 0),23)),"")</f>
        <v/>
      </c>
      <c r="X30" s="12" t="str">
        <f>IF(COUNTIF(List!D$48:D$77,A30)&gt;=1,IF(INDEX(List!B$48:AA$77,MATCH(A30, List!D$48:D$77, 0),24)=0, "",INDEX(List!B$48:AA$77,MATCH(A30, List!D$48:D$77, 0),24)),"")</f>
        <v/>
      </c>
      <c r="Y30" s="12" t="str">
        <f>IF(COUNTIF(List!D$48:D$77,A30)&gt;=1,IF(INDEX(List!B$48:AA$77,MATCH(A30, List!D$48:D$77, 0),25)=0, "",INDEX(List!B$48:AA$77,MATCH(A30, List!D$48:D$77, 0),25)),"")</f>
        <v/>
      </c>
      <c r="Z30" s="10" t="str">
        <f>IF(COUNTIF(List!D$48:D$77,A30)&gt;=1,IF(INDEX(List!B$48:AA$77,MATCH(A30, List!D$48:D$77, 0),26)=0, "",INDEX(List!B$48:AA$77,MATCH(A30, List!D$48:D$77, 0),26)),"")</f>
        <v/>
      </c>
    </row>
    <row r="31" spans="1:26" ht="13.9" customHeight="1" x14ac:dyDescent="0.25">
      <c r="A31" s="254">
        <v>28</v>
      </c>
      <c r="B31" s="25" t="str">
        <f t="shared" si="0"/>
        <v/>
      </c>
      <c r="C31" s="228" t="str">
        <f>IF(A31&lt;=MAX(List!D$8:D$122), 'Tab Sheet'!A31, "")</f>
        <v/>
      </c>
      <c r="D31" s="233" t="str">
        <f>IF(COUNTIF(List!D$8:D$122,A31)&gt;=1,INDEX(List!B$8:AA$122,MATCH(A31, List!D$8:D$122, 0),4),"")</f>
        <v/>
      </c>
      <c r="E31" s="43" t="str">
        <f>IF(COUNTIF(List!D$8:D$122,A31)&gt;=1,IF(INDEX(List!B$8:AA$122,MATCH(A31, List!D$8:D$122, 0),5)=0, "", INDEX(List!B$8:AA$122,MATCH(A31, List!D$8:D$122, 0),5)),"")</f>
        <v/>
      </c>
      <c r="F31" s="26" t="str">
        <f>IF(COUNTIF(List!D$8:D$122,A31)&gt;=1,IF(INDEX(List!B$8:AA$122,MATCH(A31, List!D$8:D$122, 0),6)=0, "",INDEX(List!B$8:AA$122,MATCH(A31, List!D$8:D$122, 0),6)),"")</f>
        <v/>
      </c>
      <c r="G31" s="223" t="str">
        <f>IF(COUNTIF(List!D$8:D$122,A31)&gt;=1,IF(INDEX(List!B$8:AA$122,MATCH(A31, List!D$8:D$122, 0),7)=0, "",INDEX(List!B$8:AA$122,MATCH(A31, List!D$8:D$122, 0),7)),"")</f>
        <v/>
      </c>
      <c r="H31" s="223" t="str">
        <f>IF(COUNTIF(List!D$8:D$122,A31)&gt;=1,IF(INDEX(List!B$8:AA$122,MATCH(A31, List!D$8:D$122, 0),8)=0, "",INDEX(List!B$8:AA$122,MATCH(A31, List!D$8:D$122, 0),8)),"")</f>
        <v/>
      </c>
      <c r="I31" s="223" t="str">
        <f>IF(COUNTIF(List!D$8:D$122,A31)&gt;=1,IF(INDEX(List!B$8:AA$122,MATCH(A31, List!D$8:D$122, 0),20)=0, "",INDEX(List!B$8:AA$122,MATCH(A31, List!D$8:D$122, 0),20)),"")</f>
        <v/>
      </c>
      <c r="J31" s="223" t="str">
        <f>IF(COUNTIF(List!D$8:D$122,A31)&gt;=1,IF(INDEX(List!B$8:AA$122,MATCH(A31, List!D$8:D$122, 0),9)=0, "",INDEX(List!B$8:AA$122,MATCH(A31, List!D$8:D$122, 0),9)),"")</f>
        <v/>
      </c>
      <c r="K31" s="223" t="str">
        <f>IF(COUNTIF(List!D$8:D$122,A31)&gt;=1,IF(INDEX(List!B$8:AA$122,MATCH(A31, List!D$8:D$122, 0),10)=0, "",INDEX(List!B$8:AA$122,MATCH(A31, List!D$8:D$122, 0),10)),"")</f>
        <v/>
      </c>
      <c r="L31" s="223" t="str">
        <f>IF(COUNTIF(List!D$8:D$122,A31)&gt;=1,IF(INDEX(List!B$8:AA$122,MATCH(A31, List!D$8:D$122, 0),11)=0, "",INDEX(List!B$8:AA$122,MATCH(A31, List!D$8:D$122, 0),11)),"")</f>
        <v/>
      </c>
      <c r="M31" s="224" t="str">
        <f>IF(COUNTIF(List!D$8:D$122,A31)&gt;=1,IF(INDEX(List!B$8:AA$122,MATCH(A31, List!D$8:D$122, 0),12)=0, "",INDEX(List!B$8:AA$122,MATCH(A31, List!D$8:D$122, 0),12)),"")</f>
        <v/>
      </c>
      <c r="N31" s="11" t="str">
        <f>IF(COUNTIF(List!D$8:D$122,A31)&gt;=1,IF(INDEX(List!B$8:AA$122,MATCH(A31, List!D$8:D$122, 0),13)=0, "",INDEX(List!B$8:AA$122,MATCH(A31, List!D$8:D$122, 0),13)),"")</f>
        <v/>
      </c>
      <c r="O31" s="12" t="str">
        <f>IF(COUNTIF(List!D$8:D$122,A31)&gt;=1,IF(INDEX(List!B$8:AA$122,MATCH(A31, List!D$8:D$122, 0),14)=0, "",INDEX(List!B$8:AA$122,MATCH(A31, List!D$8:D$122, 0),14)),"")</f>
        <v/>
      </c>
      <c r="P31" s="12" t="str">
        <f>IF(COUNTIF(List!D$8:D$122,A31)&gt;=1,IF(INDEX(List!B$8:AA$122,MATCH(A31, List!D$8:D$122, 0),15)=0, "",INDEX(List!B$8:AA$122,MATCH(A31, List!D$8:D$122, 0),15)),"")</f>
        <v/>
      </c>
      <c r="Q31" s="12" t="str">
        <f>IF(COUNTIF(List!D$8:D$122,A31)&gt;=1,IF(INDEX(List!B$8:AA$122,MATCH(A31, List!D$8:D$122, 0),16)=0, "",INDEX(List!B$8:AA$122,MATCH(A31, List!D$8:D$122, 0),16)),"")</f>
        <v/>
      </c>
      <c r="R31" s="12" t="str">
        <f>IF(COUNTIF(List!D$8:D$122,A31)&gt;=1,IF(INDEX(List!B$8:AA$122,MATCH(A31, List!D$8:D$122, 0),17)=0, "",INDEX(List!B$8:AA$122,MATCH(A31, List!D$8:D$122, 0),17)),"")</f>
        <v/>
      </c>
      <c r="S31" s="12" t="str">
        <f>IF(COUNTIF(List!D$8:D$122,A31)&gt;=1,IF(INDEX(List!B$8:AA$122,MATCH(A31, List!D$8:D$122, 0),18)=0, "",INDEX(List!B$8:AA$122,MATCH(A31, List!D$8:D$122, 0),18)),"")</f>
        <v/>
      </c>
      <c r="T31" s="10" t="str">
        <f>IF(COUNTIF(List!D$8:D$122,A31)&gt;=1,IF(INDEX(List!B$8:AA$122,MATCH(A31, List!D$8:D$122, 0),19)=0, "",INDEX(List!B$8:AA$122,MATCH(A31, List!D$8:D$122, 0),19)),"")</f>
        <v/>
      </c>
      <c r="U31" s="26" t="str">
        <f>IF(COUNTIF(List!D$78:D$122,A31)&gt;=1,IF(INDEX(List!B$78:AA$122,MATCH(A31, List!D$78:D$122, 0),21)=0, "",INDEX(List!B$78:AA$122,MATCH(A31, List!D$78:D$122, 0),21)),"")</f>
        <v/>
      </c>
      <c r="V31" s="224" t="str">
        <f>IF(COUNTIF(List!D$78:D$122,A31)&gt;=1,IF(INDEX(List!B$78:AA$122,MATCH(A31, List!D$78:D$122, 0),22)=0, "",INDEX(List!B$78:AA$122,MATCH(A31, List!D$78:D$122, 0),22)),"")</f>
        <v/>
      </c>
      <c r="W31" s="11" t="str">
        <f>IF(COUNTIF(List!D$48:D$77,A31)&gt;=1,IF(INDEX(List!B$48:AA$77,MATCH(A31, List!D$48:D$77, 0),23)=0, "",INDEX(List!B$48:AA$77,MATCH(A31, List!D$48:D$77, 0),23)),"")</f>
        <v/>
      </c>
      <c r="X31" s="12" t="str">
        <f>IF(COUNTIF(List!D$48:D$77,A31)&gt;=1,IF(INDEX(List!B$48:AA$77,MATCH(A31, List!D$48:D$77, 0),24)=0, "",INDEX(List!B$48:AA$77,MATCH(A31, List!D$48:D$77, 0),24)),"")</f>
        <v/>
      </c>
      <c r="Y31" s="12" t="str">
        <f>IF(COUNTIF(List!D$48:D$77,A31)&gt;=1,IF(INDEX(List!B$48:AA$77,MATCH(A31, List!D$48:D$77, 0),25)=0, "",INDEX(List!B$48:AA$77,MATCH(A31, List!D$48:D$77, 0),25)),"")</f>
        <v/>
      </c>
      <c r="Z31" s="10" t="str">
        <f>IF(COUNTIF(List!D$48:D$77,A31)&gt;=1,IF(INDEX(List!B$48:AA$77,MATCH(A31, List!D$48:D$77, 0),26)=0, "",INDEX(List!B$48:AA$77,MATCH(A31, List!D$48:D$77, 0),26)),"")</f>
        <v/>
      </c>
    </row>
    <row r="32" spans="1:26" ht="13.9" customHeight="1" x14ac:dyDescent="0.25">
      <c r="A32" s="254">
        <v>29</v>
      </c>
      <c r="B32" s="25" t="str">
        <f t="shared" si="0"/>
        <v/>
      </c>
      <c r="C32" s="228" t="str">
        <f>IF(A32&lt;=MAX(List!D$8:D$122), 'Tab Sheet'!A32, "")</f>
        <v/>
      </c>
      <c r="D32" s="233" t="str">
        <f>IF(COUNTIF(List!D$8:D$122,A32)&gt;=1,INDEX(List!B$8:AA$122,MATCH(A32, List!D$8:D$122, 0),4),"")</f>
        <v/>
      </c>
      <c r="E32" s="43" t="str">
        <f>IF(COUNTIF(List!D$8:D$122,A32)&gt;=1,IF(INDEX(List!B$8:AA$122,MATCH(A32, List!D$8:D$122, 0),5)=0, "", INDEX(List!B$8:AA$122,MATCH(A32, List!D$8:D$122, 0),5)),"")</f>
        <v/>
      </c>
      <c r="F32" s="26" t="str">
        <f>IF(COUNTIF(List!D$8:D$122,A32)&gt;=1,IF(INDEX(List!B$8:AA$122,MATCH(A32, List!D$8:D$122, 0),6)=0, "",INDEX(List!B$8:AA$122,MATCH(A32, List!D$8:D$122, 0),6)),"")</f>
        <v/>
      </c>
      <c r="G32" s="223" t="str">
        <f>IF(COUNTIF(List!D$8:D$122,A32)&gt;=1,IF(INDEX(List!B$8:AA$122,MATCH(A32, List!D$8:D$122, 0),7)=0, "",INDEX(List!B$8:AA$122,MATCH(A32, List!D$8:D$122, 0),7)),"")</f>
        <v/>
      </c>
      <c r="H32" s="223" t="str">
        <f>IF(COUNTIF(List!D$8:D$122,A32)&gt;=1,IF(INDEX(List!B$8:AA$122,MATCH(A32, List!D$8:D$122, 0),8)=0, "",INDEX(List!B$8:AA$122,MATCH(A32, List!D$8:D$122, 0),8)),"")</f>
        <v/>
      </c>
      <c r="I32" s="223" t="str">
        <f>IF(COUNTIF(List!D$8:D$122,A32)&gt;=1,IF(INDEX(List!B$8:AA$122,MATCH(A32, List!D$8:D$122, 0),20)=0, "",INDEX(List!B$8:AA$122,MATCH(A32, List!D$8:D$122, 0),20)),"")</f>
        <v/>
      </c>
      <c r="J32" s="223" t="str">
        <f>IF(COUNTIF(List!D$8:D$122,A32)&gt;=1,IF(INDEX(List!B$8:AA$122,MATCH(A32, List!D$8:D$122, 0),9)=0, "",INDEX(List!B$8:AA$122,MATCH(A32, List!D$8:D$122, 0),9)),"")</f>
        <v/>
      </c>
      <c r="K32" s="223" t="str">
        <f>IF(COUNTIF(List!D$8:D$122,A32)&gt;=1,IF(INDEX(List!B$8:AA$122,MATCH(A32, List!D$8:D$122, 0),10)=0, "",INDEX(List!B$8:AA$122,MATCH(A32, List!D$8:D$122, 0),10)),"")</f>
        <v/>
      </c>
      <c r="L32" s="223" t="str">
        <f>IF(COUNTIF(List!D$8:D$122,A32)&gt;=1,IF(INDEX(List!B$8:AA$122,MATCH(A32, List!D$8:D$122, 0),11)=0, "",INDEX(List!B$8:AA$122,MATCH(A32, List!D$8:D$122, 0),11)),"")</f>
        <v/>
      </c>
      <c r="M32" s="224" t="str">
        <f>IF(COUNTIF(List!D$8:D$122,A32)&gt;=1,IF(INDEX(List!B$8:AA$122,MATCH(A32, List!D$8:D$122, 0),12)=0, "",INDEX(List!B$8:AA$122,MATCH(A32, List!D$8:D$122, 0),12)),"")</f>
        <v/>
      </c>
      <c r="N32" s="11" t="str">
        <f>IF(COUNTIF(List!D$8:D$122,A32)&gt;=1,IF(INDEX(List!B$8:AA$122,MATCH(A32, List!D$8:D$122, 0),13)=0, "",INDEX(List!B$8:AA$122,MATCH(A32, List!D$8:D$122, 0),13)),"")</f>
        <v/>
      </c>
      <c r="O32" s="12" t="str">
        <f>IF(COUNTIF(List!D$8:D$122,A32)&gt;=1,IF(INDEX(List!B$8:AA$122,MATCH(A32, List!D$8:D$122, 0),14)=0, "",INDEX(List!B$8:AA$122,MATCH(A32, List!D$8:D$122, 0),14)),"")</f>
        <v/>
      </c>
      <c r="P32" s="12" t="str">
        <f>IF(COUNTIF(List!D$8:D$122,A32)&gt;=1,IF(INDEX(List!B$8:AA$122,MATCH(A32, List!D$8:D$122, 0),15)=0, "",INDEX(List!B$8:AA$122,MATCH(A32, List!D$8:D$122, 0),15)),"")</f>
        <v/>
      </c>
      <c r="Q32" s="12" t="str">
        <f>IF(COUNTIF(List!D$8:D$122,A32)&gt;=1,IF(INDEX(List!B$8:AA$122,MATCH(A32, List!D$8:D$122, 0),16)=0, "",INDEX(List!B$8:AA$122,MATCH(A32, List!D$8:D$122, 0),16)),"")</f>
        <v/>
      </c>
      <c r="R32" s="12" t="str">
        <f>IF(COUNTIF(List!D$8:D$122,A32)&gt;=1,IF(INDEX(List!B$8:AA$122,MATCH(A32, List!D$8:D$122, 0),17)=0, "",INDEX(List!B$8:AA$122,MATCH(A32, List!D$8:D$122, 0),17)),"")</f>
        <v/>
      </c>
      <c r="S32" s="12" t="str">
        <f>IF(COUNTIF(List!D$8:D$122,A32)&gt;=1,IF(INDEX(List!B$8:AA$122,MATCH(A32, List!D$8:D$122, 0),18)=0, "",INDEX(List!B$8:AA$122,MATCH(A32, List!D$8:D$122, 0),18)),"")</f>
        <v/>
      </c>
      <c r="T32" s="10" t="str">
        <f>IF(COUNTIF(List!D$8:D$122,A32)&gt;=1,IF(INDEX(List!B$8:AA$122,MATCH(A32, List!D$8:D$122, 0),19)=0, "",INDEX(List!B$8:AA$122,MATCH(A32, List!D$8:D$122, 0),19)),"")</f>
        <v/>
      </c>
      <c r="U32" s="26" t="str">
        <f>IF(COUNTIF(List!D$78:D$122,A32)&gt;=1,IF(INDEX(List!B$78:AA$122,MATCH(A32, List!D$78:D$122, 0),21)=0, "",INDEX(List!B$78:AA$122,MATCH(A32, List!D$78:D$122, 0),21)),"")</f>
        <v/>
      </c>
      <c r="V32" s="224" t="str">
        <f>IF(COUNTIF(List!D$78:D$122,A32)&gt;=1,IF(INDEX(List!B$78:AA$122,MATCH(A32, List!D$78:D$122, 0),22)=0, "",INDEX(List!B$78:AA$122,MATCH(A32, List!D$78:D$122, 0),22)),"")</f>
        <v/>
      </c>
      <c r="W32" s="11" t="str">
        <f>IF(COUNTIF(List!D$48:D$77,A32)&gt;=1,IF(INDEX(List!B$48:AA$77,MATCH(A32, List!D$48:D$77, 0),23)=0, "",INDEX(List!B$48:AA$77,MATCH(A32, List!D$48:D$77, 0),23)),"")</f>
        <v/>
      </c>
      <c r="X32" s="12" t="str">
        <f>IF(COUNTIF(List!D$48:D$77,A32)&gt;=1,IF(INDEX(List!B$48:AA$77,MATCH(A32, List!D$48:D$77, 0),24)=0, "",INDEX(List!B$48:AA$77,MATCH(A32, List!D$48:D$77, 0),24)),"")</f>
        <v/>
      </c>
      <c r="Y32" s="12" t="str">
        <f>IF(COUNTIF(List!D$48:D$77,A32)&gt;=1,IF(INDEX(List!B$48:AA$77,MATCH(A32, List!D$48:D$77, 0),25)=0, "",INDEX(List!B$48:AA$77,MATCH(A32, List!D$48:D$77, 0),25)),"")</f>
        <v/>
      </c>
      <c r="Z32" s="10" t="str">
        <f>IF(COUNTIF(List!D$48:D$77,A32)&gt;=1,IF(INDEX(List!B$48:AA$77,MATCH(A32, List!D$48:D$77, 0),26)=0, "",INDEX(List!B$48:AA$77,MATCH(A32, List!D$48:D$77, 0),26)),"")</f>
        <v/>
      </c>
    </row>
    <row r="33" spans="1:26" ht="13.9" customHeight="1" x14ac:dyDescent="0.25">
      <c r="A33" s="254">
        <v>30</v>
      </c>
      <c r="B33" s="25" t="str">
        <f t="shared" si="0"/>
        <v/>
      </c>
      <c r="C33" s="228" t="str">
        <f>IF(A33&lt;=MAX(List!D$8:D$122), 'Tab Sheet'!A33, "")</f>
        <v/>
      </c>
      <c r="D33" s="233" t="str">
        <f>IF(COUNTIF(List!D$8:D$122,A33)&gt;=1,INDEX(List!B$8:AA$122,MATCH(A33, List!D$8:D$122, 0),4),"")</f>
        <v/>
      </c>
      <c r="E33" s="43" t="str">
        <f>IF(COUNTIF(List!D$8:D$122,A33)&gt;=1,IF(INDEX(List!B$8:AA$122,MATCH(A33, List!D$8:D$122, 0),5)=0, "", INDEX(List!B$8:AA$122,MATCH(A33, List!D$8:D$122, 0),5)),"")</f>
        <v/>
      </c>
      <c r="F33" s="26" t="str">
        <f>IF(COUNTIF(List!D$8:D$122,A33)&gt;=1,IF(INDEX(List!B$8:AA$122,MATCH(A33, List!D$8:D$122, 0),6)=0, "",INDEX(List!B$8:AA$122,MATCH(A33, List!D$8:D$122, 0),6)),"")</f>
        <v/>
      </c>
      <c r="G33" s="223" t="str">
        <f>IF(COUNTIF(List!D$8:D$122,A33)&gt;=1,IF(INDEX(List!B$8:AA$122,MATCH(A33, List!D$8:D$122, 0),7)=0, "",INDEX(List!B$8:AA$122,MATCH(A33, List!D$8:D$122, 0),7)),"")</f>
        <v/>
      </c>
      <c r="H33" s="223" t="str">
        <f>IF(COUNTIF(List!D$8:D$122,A33)&gt;=1,IF(INDEX(List!B$8:AA$122,MATCH(A33, List!D$8:D$122, 0),8)=0, "",INDEX(List!B$8:AA$122,MATCH(A33, List!D$8:D$122, 0),8)),"")</f>
        <v/>
      </c>
      <c r="I33" s="223" t="str">
        <f>IF(COUNTIF(List!D$8:D$122,A33)&gt;=1,IF(INDEX(List!B$8:AA$122,MATCH(A33, List!D$8:D$122, 0),20)=0, "",INDEX(List!B$8:AA$122,MATCH(A33, List!D$8:D$122, 0),20)),"")</f>
        <v/>
      </c>
      <c r="J33" s="223" t="str">
        <f>IF(COUNTIF(List!D$8:D$122,A33)&gt;=1,IF(INDEX(List!B$8:AA$122,MATCH(A33, List!D$8:D$122, 0),9)=0, "",INDEX(List!B$8:AA$122,MATCH(A33, List!D$8:D$122, 0),9)),"")</f>
        <v/>
      </c>
      <c r="K33" s="223" t="str">
        <f>IF(COUNTIF(List!D$8:D$122,A33)&gt;=1,IF(INDEX(List!B$8:AA$122,MATCH(A33, List!D$8:D$122, 0),10)=0, "",INDEX(List!B$8:AA$122,MATCH(A33, List!D$8:D$122, 0),10)),"")</f>
        <v/>
      </c>
      <c r="L33" s="223" t="str">
        <f>IF(COUNTIF(List!D$8:D$122,A33)&gt;=1,IF(INDEX(List!B$8:AA$122,MATCH(A33, List!D$8:D$122, 0),11)=0, "",INDEX(List!B$8:AA$122,MATCH(A33, List!D$8:D$122, 0),11)),"")</f>
        <v/>
      </c>
      <c r="M33" s="224" t="str">
        <f>IF(COUNTIF(List!D$8:D$122,A33)&gt;=1,IF(INDEX(List!B$8:AA$122,MATCH(A33, List!D$8:D$122, 0),12)=0, "",INDEX(List!B$8:AA$122,MATCH(A33, List!D$8:D$122, 0),12)),"")</f>
        <v/>
      </c>
      <c r="N33" s="11" t="str">
        <f>IF(COUNTIF(List!D$8:D$122,A33)&gt;=1,IF(INDEX(List!B$8:AA$122,MATCH(A33, List!D$8:D$122, 0),13)=0, "",INDEX(List!B$8:AA$122,MATCH(A33, List!D$8:D$122, 0),13)),"")</f>
        <v/>
      </c>
      <c r="O33" s="12" t="str">
        <f>IF(COUNTIF(List!D$8:D$122,A33)&gt;=1,IF(INDEX(List!B$8:AA$122,MATCH(A33, List!D$8:D$122, 0),14)=0, "",INDEX(List!B$8:AA$122,MATCH(A33, List!D$8:D$122, 0),14)),"")</f>
        <v/>
      </c>
      <c r="P33" s="12" t="str">
        <f>IF(COUNTIF(List!D$8:D$122,A33)&gt;=1,IF(INDEX(List!B$8:AA$122,MATCH(A33, List!D$8:D$122, 0),15)=0, "",INDEX(List!B$8:AA$122,MATCH(A33, List!D$8:D$122, 0),15)),"")</f>
        <v/>
      </c>
      <c r="Q33" s="12" t="str">
        <f>IF(COUNTIF(List!D$8:D$122,A33)&gt;=1,IF(INDEX(List!B$8:AA$122,MATCH(A33, List!D$8:D$122, 0),16)=0, "",INDEX(List!B$8:AA$122,MATCH(A33, List!D$8:D$122, 0),16)),"")</f>
        <v/>
      </c>
      <c r="R33" s="12" t="str">
        <f>IF(COUNTIF(List!D$8:D$122,A33)&gt;=1,IF(INDEX(List!B$8:AA$122,MATCH(A33, List!D$8:D$122, 0),17)=0, "",INDEX(List!B$8:AA$122,MATCH(A33, List!D$8:D$122, 0),17)),"")</f>
        <v/>
      </c>
      <c r="S33" s="12" t="str">
        <f>IF(COUNTIF(List!D$8:D$122,A33)&gt;=1,IF(INDEX(List!B$8:AA$122,MATCH(A33, List!D$8:D$122, 0),18)=0, "",INDEX(List!B$8:AA$122,MATCH(A33, List!D$8:D$122, 0),18)),"")</f>
        <v/>
      </c>
      <c r="T33" s="10" t="str">
        <f>IF(COUNTIF(List!D$8:D$122,A33)&gt;=1,IF(INDEX(List!B$8:AA$122,MATCH(A33, List!D$8:D$122, 0),19)=0, "",INDEX(List!B$8:AA$122,MATCH(A33, List!D$8:D$122, 0),19)),"")</f>
        <v/>
      </c>
      <c r="U33" s="26" t="str">
        <f>IF(COUNTIF(List!D$78:D$122,A33)&gt;=1,IF(INDEX(List!B$78:AA$122,MATCH(A33, List!D$78:D$122, 0),21)=0, "",INDEX(List!B$78:AA$122,MATCH(A33, List!D$78:D$122, 0),21)),"")</f>
        <v/>
      </c>
      <c r="V33" s="224" t="str">
        <f>IF(COUNTIF(List!D$78:D$122,A33)&gt;=1,IF(INDEX(List!B$78:AA$122,MATCH(A33, List!D$78:D$122, 0),22)=0, "",INDEX(List!B$78:AA$122,MATCH(A33, List!D$78:D$122, 0),22)),"")</f>
        <v/>
      </c>
      <c r="W33" s="11" t="str">
        <f>IF(COUNTIF(List!D$48:D$77,A33)&gt;=1,IF(INDEX(List!B$48:AA$77,MATCH(A33, List!D$48:D$77, 0),23)=0, "",INDEX(List!B$48:AA$77,MATCH(A33, List!D$48:D$77, 0),23)),"")</f>
        <v/>
      </c>
      <c r="X33" s="12" t="str">
        <f>IF(COUNTIF(List!D$48:D$77,A33)&gt;=1,IF(INDEX(List!B$48:AA$77,MATCH(A33, List!D$48:D$77, 0),24)=0, "",INDEX(List!B$48:AA$77,MATCH(A33, List!D$48:D$77, 0),24)),"")</f>
        <v/>
      </c>
      <c r="Y33" s="12" t="str">
        <f>IF(COUNTIF(List!D$48:D$77,A33)&gt;=1,IF(INDEX(List!B$48:AA$77,MATCH(A33, List!D$48:D$77, 0),25)=0, "",INDEX(List!B$48:AA$77,MATCH(A33, List!D$48:D$77, 0),25)),"")</f>
        <v/>
      </c>
      <c r="Z33" s="10" t="str">
        <f>IF(COUNTIF(List!D$48:D$77,A33)&gt;=1,IF(INDEX(List!B$48:AA$77,MATCH(A33, List!D$48:D$77, 0),26)=0, "",INDEX(List!B$48:AA$77,MATCH(A33, List!D$48:D$77, 0),26)),"")</f>
        <v/>
      </c>
    </row>
    <row r="34" spans="1:26" ht="13.9" customHeight="1" x14ac:dyDescent="0.25">
      <c r="A34" s="254">
        <v>31</v>
      </c>
      <c r="B34" s="25" t="str">
        <f t="shared" si="0"/>
        <v/>
      </c>
      <c r="C34" s="228" t="str">
        <f>IF(A34&lt;=MAX(List!D$8:D$122), 'Tab Sheet'!A34, "")</f>
        <v/>
      </c>
      <c r="D34" s="233" t="str">
        <f>IF(COUNTIF(List!D$8:D$122,A34)&gt;=1,INDEX(List!B$8:AA$122,MATCH(A34, List!D$8:D$122, 0),4),"")</f>
        <v/>
      </c>
      <c r="E34" s="43" t="str">
        <f>IF(COUNTIF(List!D$8:D$122,A34)&gt;=1,IF(INDEX(List!B$8:AA$122,MATCH(A34, List!D$8:D$122, 0),5)=0, "", INDEX(List!B$8:AA$122,MATCH(A34, List!D$8:D$122, 0),5)),"")</f>
        <v/>
      </c>
      <c r="F34" s="26" t="str">
        <f>IF(COUNTIF(List!D$8:D$122,A34)&gt;=1,IF(INDEX(List!B$8:AA$122,MATCH(A34, List!D$8:D$122, 0),6)=0, "",INDEX(List!B$8:AA$122,MATCH(A34, List!D$8:D$122, 0),6)),"")</f>
        <v/>
      </c>
      <c r="G34" s="223" t="str">
        <f>IF(COUNTIF(List!D$8:D$122,A34)&gt;=1,IF(INDEX(List!B$8:AA$122,MATCH(A34, List!D$8:D$122, 0),7)=0, "",INDEX(List!B$8:AA$122,MATCH(A34, List!D$8:D$122, 0),7)),"")</f>
        <v/>
      </c>
      <c r="H34" s="223" t="str">
        <f>IF(COUNTIF(List!D$8:D$122,A34)&gt;=1,IF(INDEX(List!B$8:AA$122,MATCH(A34, List!D$8:D$122, 0),8)=0, "",INDEX(List!B$8:AA$122,MATCH(A34, List!D$8:D$122, 0),8)),"")</f>
        <v/>
      </c>
      <c r="I34" s="223" t="str">
        <f>IF(COUNTIF(List!D$8:D$122,A34)&gt;=1,IF(INDEX(List!B$8:AA$122,MATCH(A34, List!D$8:D$122, 0),20)=0, "",INDEX(List!B$8:AA$122,MATCH(A34, List!D$8:D$122, 0),20)),"")</f>
        <v/>
      </c>
      <c r="J34" s="223" t="str">
        <f>IF(COUNTIF(List!D$8:D$122,A34)&gt;=1,IF(INDEX(List!B$8:AA$122,MATCH(A34, List!D$8:D$122, 0),9)=0, "",INDEX(List!B$8:AA$122,MATCH(A34, List!D$8:D$122, 0),9)),"")</f>
        <v/>
      </c>
      <c r="K34" s="223" t="str">
        <f>IF(COUNTIF(List!D$8:D$122,A34)&gt;=1,IF(INDEX(List!B$8:AA$122,MATCH(A34, List!D$8:D$122, 0),10)=0, "",INDEX(List!B$8:AA$122,MATCH(A34, List!D$8:D$122, 0),10)),"")</f>
        <v/>
      </c>
      <c r="L34" s="223" t="str">
        <f>IF(COUNTIF(List!D$8:D$122,A34)&gt;=1,IF(INDEX(List!B$8:AA$122,MATCH(A34, List!D$8:D$122, 0),11)=0, "",INDEX(List!B$8:AA$122,MATCH(A34, List!D$8:D$122, 0),11)),"")</f>
        <v/>
      </c>
      <c r="M34" s="224" t="str">
        <f>IF(COUNTIF(List!D$8:D$122,A34)&gt;=1,IF(INDEX(List!B$8:AA$122,MATCH(A34, List!D$8:D$122, 0),12)=0, "",INDEX(List!B$8:AA$122,MATCH(A34, List!D$8:D$122, 0),12)),"")</f>
        <v/>
      </c>
      <c r="N34" s="11" t="str">
        <f>IF(COUNTIF(List!D$8:D$122,A34)&gt;=1,IF(INDEX(List!B$8:AA$122,MATCH(A34, List!D$8:D$122, 0),13)=0, "",INDEX(List!B$8:AA$122,MATCH(A34, List!D$8:D$122, 0),13)),"")</f>
        <v/>
      </c>
      <c r="O34" s="12" t="str">
        <f>IF(COUNTIF(List!D$8:D$122,A34)&gt;=1,IF(INDEX(List!B$8:AA$122,MATCH(A34, List!D$8:D$122, 0),14)=0, "",INDEX(List!B$8:AA$122,MATCH(A34, List!D$8:D$122, 0),14)),"")</f>
        <v/>
      </c>
      <c r="P34" s="12" t="str">
        <f>IF(COUNTIF(List!D$8:D$122,A34)&gt;=1,IF(INDEX(List!B$8:AA$122,MATCH(A34, List!D$8:D$122, 0),15)=0, "",INDEX(List!B$8:AA$122,MATCH(A34, List!D$8:D$122, 0),15)),"")</f>
        <v/>
      </c>
      <c r="Q34" s="12" t="str">
        <f>IF(COUNTIF(List!D$8:D$122,A34)&gt;=1,IF(INDEX(List!B$8:AA$122,MATCH(A34, List!D$8:D$122, 0),16)=0, "",INDEX(List!B$8:AA$122,MATCH(A34, List!D$8:D$122, 0),16)),"")</f>
        <v/>
      </c>
      <c r="R34" s="12" t="str">
        <f>IF(COUNTIF(List!D$8:D$122,A34)&gt;=1,IF(INDEX(List!B$8:AA$122,MATCH(A34, List!D$8:D$122, 0),17)=0, "",INDEX(List!B$8:AA$122,MATCH(A34, List!D$8:D$122, 0),17)),"")</f>
        <v/>
      </c>
      <c r="S34" s="12" t="str">
        <f>IF(COUNTIF(List!D$8:D$122,A34)&gt;=1,IF(INDEX(List!B$8:AA$122,MATCH(A34, List!D$8:D$122, 0),18)=0, "",INDEX(List!B$8:AA$122,MATCH(A34, List!D$8:D$122, 0),18)),"")</f>
        <v/>
      </c>
      <c r="T34" s="10" t="str">
        <f>IF(COUNTIF(List!D$8:D$122,A34)&gt;=1,IF(INDEX(List!B$8:AA$122,MATCH(A34, List!D$8:D$122, 0),19)=0, "",INDEX(List!B$8:AA$122,MATCH(A34, List!D$8:D$122, 0),19)),"")</f>
        <v/>
      </c>
      <c r="U34" s="26" t="str">
        <f>IF(COUNTIF(List!D$78:D$122,A34)&gt;=1,IF(INDEX(List!B$78:AA$122,MATCH(A34, List!D$78:D$122, 0),21)=0, "",INDEX(List!B$78:AA$122,MATCH(A34, List!D$78:D$122, 0),21)),"")</f>
        <v/>
      </c>
      <c r="V34" s="224" t="str">
        <f>IF(COUNTIF(List!D$78:D$122,A34)&gt;=1,IF(INDEX(List!B$78:AA$122,MATCH(A34, List!D$78:D$122, 0),22)=0, "",INDEX(List!B$78:AA$122,MATCH(A34, List!D$78:D$122, 0),22)),"")</f>
        <v/>
      </c>
      <c r="W34" s="11" t="str">
        <f>IF(COUNTIF(List!D$48:D$77,A34)&gt;=1,IF(INDEX(List!B$48:AA$77,MATCH(A34, List!D$48:D$77, 0),23)=0, "",INDEX(List!B$48:AA$77,MATCH(A34, List!D$48:D$77, 0),23)),"")</f>
        <v/>
      </c>
      <c r="X34" s="12" t="str">
        <f>IF(COUNTIF(List!D$48:D$77,A34)&gt;=1,IF(INDEX(List!B$48:AA$77,MATCH(A34, List!D$48:D$77, 0),24)=0, "",INDEX(List!B$48:AA$77,MATCH(A34, List!D$48:D$77, 0),24)),"")</f>
        <v/>
      </c>
      <c r="Y34" s="12" t="str">
        <f>IF(COUNTIF(List!D$48:D$77,A34)&gt;=1,IF(INDEX(List!B$48:AA$77,MATCH(A34, List!D$48:D$77, 0),25)=0, "",INDEX(List!B$48:AA$77,MATCH(A34, List!D$48:D$77, 0),25)),"")</f>
        <v/>
      </c>
      <c r="Z34" s="10" t="str">
        <f>IF(COUNTIF(List!D$48:D$77,A34)&gt;=1,IF(INDEX(List!B$48:AA$77,MATCH(A34, List!D$48:D$77, 0),26)=0, "",INDEX(List!B$48:AA$77,MATCH(A34, List!D$48:D$77, 0),26)),"")</f>
        <v/>
      </c>
    </row>
    <row r="35" spans="1:26" ht="13.9" customHeight="1" x14ac:dyDescent="0.25">
      <c r="A35" s="254">
        <v>32</v>
      </c>
      <c r="B35" s="25" t="str">
        <f t="shared" si="0"/>
        <v/>
      </c>
      <c r="C35" s="228" t="str">
        <f>IF(A35&lt;=MAX(List!D$8:D$122), 'Tab Sheet'!A35, "")</f>
        <v/>
      </c>
      <c r="D35" s="233" t="str">
        <f>IF(COUNTIF(List!D$8:D$122,A35)&gt;=1,INDEX(List!B$8:AA$122,MATCH(A35, List!D$8:D$122, 0),4),"")</f>
        <v/>
      </c>
      <c r="E35" s="43" t="str">
        <f>IF(COUNTIF(List!D$8:D$122,A35)&gt;=1,IF(INDEX(List!B$8:AA$122,MATCH(A35, List!D$8:D$122, 0),5)=0, "", INDEX(List!B$8:AA$122,MATCH(A35, List!D$8:D$122, 0),5)),"")</f>
        <v/>
      </c>
      <c r="F35" s="26" t="str">
        <f>IF(COUNTIF(List!D$8:D$122,A35)&gt;=1,IF(INDEX(List!B$8:AA$122,MATCH(A35, List!D$8:D$122, 0),6)=0, "",INDEX(List!B$8:AA$122,MATCH(A35, List!D$8:D$122, 0),6)),"")</f>
        <v/>
      </c>
      <c r="G35" s="223" t="str">
        <f>IF(COUNTIF(List!D$8:D$122,A35)&gt;=1,IF(INDEX(List!B$8:AA$122,MATCH(A35, List!D$8:D$122, 0),7)=0, "",INDEX(List!B$8:AA$122,MATCH(A35, List!D$8:D$122, 0),7)),"")</f>
        <v/>
      </c>
      <c r="H35" s="223" t="str">
        <f>IF(COUNTIF(List!D$8:D$122,A35)&gt;=1,IF(INDEX(List!B$8:AA$122,MATCH(A35, List!D$8:D$122, 0),8)=0, "",INDEX(List!B$8:AA$122,MATCH(A35, List!D$8:D$122, 0),8)),"")</f>
        <v/>
      </c>
      <c r="I35" s="223" t="str">
        <f>IF(COUNTIF(List!D$8:D$122,A35)&gt;=1,IF(INDEX(List!B$8:AA$122,MATCH(A35, List!D$8:D$122, 0),20)=0, "",INDEX(List!B$8:AA$122,MATCH(A35, List!D$8:D$122, 0),20)),"")</f>
        <v/>
      </c>
      <c r="J35" s="223" t="str">
        <f>IF(COUNTIF(List!D$8:D$122,A35)&gt;=1,IF(INDEX(List!B$8:AA$122,MATCH(A35, List!D$8:D$122, 0),9)=0, "",INDEX(List!B$8:AA$122,MATCH(A35, List!D$8:D$122, 0),9)),"")</f>
        <v/>
      </c>
      <c r="K35" s="223" t="str">
        <f>IF(COUNTIF(List!D$8:D$122,A35)&gt;=1,IF(INDEX(List!B$8:AA$122,MATCH(A35, List!D$8:D$122, 0),10)=0, "",INDEX(List!B$8:AA$122,MATCH(A35, List!D$8:D$122, 0),10)),"")</f>
        <v/>
      </c>
      <c r="L35" s="223" t="str">
        <f>IF(COUNTIF(List!D$8:D$122,A35)&gt;=1,IF(INDEX(List!B$8:AA$122,MATCH(A35, List!D$8:D$122, 0),11)=0, "",INDEX(List!B$8:AA$122,MATCH(A35, List!D$8:D$122, 0),11)),"")</f>
        <v/>
      </c>
      <c r="M35" s="224" t="str">
        <f>IF(COUNTIF(List!D$8:D$122,A35)&gt;=1,IF(INDEX(List!B$8:AA$122,MATCH(A35, List!D$8:D$122, 0),12)=0, "",INDEX(List!B$8:AA$122,MATCH(A35, List!D$8:D$122, 0),12)),"")</f>
        <v/>
      </c>
      <c r="N35" s="11" t="str">
        <f>IF(COUNTIF(List!D$8:D$122,A35)&gt;=1,IF(INDEX(List!B$8:AA$122,MATCH(A35, List!D$8:D$122, 0),13)=0, "",INDEX(List!B$8:AA$122,MATCH(A35, List!D$8:D$122, 0),13)),"")</f>
        <v/>
      </c>
      <c r="O35" s="12" t="str">
        <f>IF(COUNTIF(List!D$8:D$122,A35)&gt;=1,IF(INDEX(List!B$8:AA$122,MATCH(A35, List!D$8:D$122, 0),14)=0, "",INDEX(List!B$8:AA$122,MATCH(A35, List!D$8:D$122, 0),14)),"")</f>
        <v/>
      </c>
      <c r="P35" s="12" t="str">
        <f>IF(COUNTIF(List!D$8:D$122,A35)&gt;=1,IF(INDEX(List!B$8:AA$122,MATCH(A35, List!D$8:D$122, 0),15)=0, "",INDEX(List!B$8:AA$122,MATCH(A35, List!D$8:D$122, 0),15)),"")</f>
        <v/>
      </c>
      <c r="Q35" s="12" t="str">
        <f>IF(COUNTIF(List!D$8:D$122,A35)&gt;=1,IF(INDEX(List!B$8:AA$122,MATCH(A35, List!D$8:D$122, 0),16)=0, "",INDEX(List!B$8:AA$122,MATCH(A35, List!D$8:D$122, 0),16)),"")</f>
        <v/>
      </c>
      <c r="R35" s="12" t="str">
        <f>IF(COUNTIF(List!D$8:D$122,A35)&gt;=1,IF(INDEX(List!B$8:AA$122,MATCH(A35, List!D$8:D$122, 0),17)=0, "",INDEX(List!B$8:AA$122,MATCH(A35, List!D$8:D$122, 0),17)),"")</f>
        <v/>
      </c>
      <c r="S35" s="12" t="str">
        <f>IF(COUNTIF(List!D$8:D$122,A35)&gt;=1,IF(INDEX(List!B$8:AA$122,MATCH(A35, List!D$8:D$122, 0),18)=0, "",INDEX(List!B$8:AA$122,MATCH(A35, List!D$8:D$122, 0),18)),"")</f>
        <v/>
      </c>
      <c r="T35" s="10" t="str">
        <f>IF(COUNTIF(List!D$8:D$122,A35)&gt;=1,IF(INDEX(List!B$8:AA$122,MATCH(A35, List!D$8:D$122, 0),19)=0, "",INDEX(List!B$8:AA$122,MATCH(A35, List!D$8:D$122, 0),19)),"")</f>
        <v/>
      </c>
      <c r="U35" s="26" t="str">
        <f>IF(COUNTIF(List!D$78:D$122,A35)&gt;=1,IF(INDEX(List!B$78:AA$122,MATCH(A35, List!D$78:D$122, 0),21)=0, "",INDEX(List!B$78:AA$122,MATCH(A35, List!D$78:D$122, 0),21)),"")</f>
        <v/>
      </c>
      <c r="V35" s="224" t="str">
        <f>IF(COUNTIF(List!D$78:D$122,A35)&gt;=1,IF(INDEX(List!B$78:AA$122,MATCH(A35, List!D$78:D$122, 0),22)=0, "",INDEX(List!B$78:AA$122,MATCH(A35, List!D$78:D$122, 0),22)),"")</f>
        <v/>
      </c>
      <c r="W35" s="11" t="str">
        <f>IF(COUNTIF(List!D$48:D$77,A35)&gt;=1,IF(INDEX(List!B$48:AA$77,MATCH(A35, List!D$48:D$77, 0),23)=0, "",INDEX(List!B$48:AA$77,MATCH(A35, List!D$48:D$77, 0),23)),"")</f>
        <v/>
      </c>
      <c r="X35" s="12" t="str">
        <f>IF(COUNTIF(List!D$48:D$77,A35)&gt;=1,IF(INDEX(List!B$48:AA$77,MATCH(A35, List!D$48:D$77, 0),24)=0, "",INDEX(List!B$48:AA$77,MATCH(A35, List!D$48:D$77, 0),24)),"")</f>
        <v/>
      </c>
      <c r="Y35" s="12" t="str">
        <f>IF(COUNTIF(List!D$48:D$77,A35)&gt;=1,IF(INDEX(List!B$48:AA$77,MATCH(A35, List!D$48:D$77, 0),25)=0, "",INDEX(List!B$48:AA$77,MATCH(A35, List!D$48:D$77, 0),25)),"")</f>
        <v/>
      </c>
      <c r="Z35" s="10" t="str">
        <f>IF(COUNTIF(List!D$48:D$77,A35)&gt;=1,IF(INDEX(List!B$48:AA$77,MATCH(A35, List!D$48:D$77, 0),26)=0, "",INDEX(List!B$48:AA$77,MATCH(A35, List!D$48:D$77, 0),26)),"")</f>
        <v/>
      </c>
    </row>
    <row r="36" spans="1:26" ht="13.9" customHeight="1" x14ac:dyDescent="0.25">
      <c r="A36" s="254">
        <v>33</v>
      </c>
      <c r="B36" s="25" t="str">
        <f t="shared" si="0"/>
        <v/>
      </c>
      <c r="C36" s="228" t="str">
        <f>IF(A36&lt;=MAX(List!D$8:D$122), 'Tab Sheet'!A36, "")</f>
        <v/>
      </c>
      <c r="D36" s="233" t="str">
        <f>IF(COUNTIF(List!D$8:D$122,A36)&gt;=1,INDEX(List!B$8:AA$122,MATCH(A36, List!D$8:D$122, 0),4),"")</f>
        <v/>
      </c>
      <c r="E36" s="43" t="str">
        <f>IF(COUNTIF(List!D$8:D$122,A36)&gt;=1,IF(INDEX(List!B$8:AA$122,MATCH(A36, List!D$8:D$122, 0),5)=0, "", INDEX(List!B$8:AA$122,MATCH(A36, List!D$8:D$122, 0),5)),"")</f>
        <v/>
      </c>
      <c r="F36" s="26" t="str">
        <f>IF(COUNTIF(List!D$8:D$122,A36)&gt;=1,IF(INDEX(List!B$8:AA$122,MATCH(A36, List!D$8:D$122, 0),6)=0, "",INDEX(List!B$8:AA$122,MATCH(A36, List!D$8:D$122, 0),6)),"")</f>
        <v/>
      </c>
      <c r="G36" s="223" t="str">
        <f>IF(COUNTIF(List!D$8:D$122,A36)&gt;=1,IF(INDEX(List!B$8:AA$122,MATCH(A36, List!D$8:D$122, 0),7)=0, "",INDEX(List!B$8:AA$122,MATCH(A36, List!D$8:D$122, 0),7)),"")</f>
        <v/>
      </c>
      <c r="H36" s="223" t="str">
        <f>IF(COUNTIF(List!D$8:D$122,A36)&gt;=1,IF(INDEX(List!B$8:AA$122,MATCH(A36, List!D$8:D$122, 0),8)=0, "",INDEX(List!B$8:AA$122,MATCH(A36, List!D$8:D$122, 0),8)),"")</f>
        <v/>
      </c>
      <c r="I36" s="223" t="str">
        <f>IF(COUNTIF(List!D$8:D$122,A36)&gt;=1,IF(INDEX(List!B$8:AA$122,MATCH(A36, List!D$8:D$122, 0),20)=0, "",INDEX(List!B$8:AA$122,MATCH(A36, List!D$8:D$122, 0),20)),"")</f>
        <v/>
      </c>
      <c r="J36" s="223" t="str">
        <f>IF(COUNTIF(List!D$8:D$122,A36)&gt;=1,IF(INDEX(List!B$8:AA$122,MATCH(A36, List!D$8:D$122, 0),9)=0, "",INDEX(List!B$8:AA$122,MATCH(A36, List!D$8:D$122, 0),9)),"")</f>
        <v/>
      </c>
      <c r="K36" s="223" t="str">
        <f>IF(COUNTIF(List!D$8:D$122,A36)&gt;=1,IF(INDEX(List!B$8:AA$122,MATCH(A36, List!D$8:D$122, 0),10)=0, "",INDEX(List!B$8:AA$122,MATCH(A36, List!D$8:D$122, 0),10)),"")</f>
        <v/>
      </c>
      <c r="L36" s="223" t="str">
        <f>IF(COUNTIF(List!D$8:D$122,A36)&gt;=1,IF(INDEX(List!B$8:AA$122,MATCH(A36, List!D$8:D$122, 0),11)=0, "",INDEX(List!B$8:AA$122,MATCH(A36, List!D$8:D$122, 0),11)),"")</f>
        <v/>
      </c>
      <c r="M36" s="224" t="str">
        <f>IF(COUNTIF(List!D$8:D$122,A36)&gt;=1,IF(INDEX(List!B$8:AA$122,MATCH(A36, List!D$8:D$122, 0),12)=0, "",INDEX(List!B$8:AA$122,MATCH(A36, List!D$8:D$122, 0),12)),"")</f>
        <v/>
      </c>
      <c r="N36" s="11" t="str">
        <f>IF(COUNTIF(List!D$8:D$122,A36)&gt;=1,IF(INDEX(List!B$8:AA$122,MATCH(A36, List!D$8:D$122, 0),13)=0, "",INDEX(List!B$8:AA$122,MATCH(A36, List!D$8:D$122, 0),13)),"")</f>
        <v/>
      </c>
      <c r="O36" s="12" t="str">
        <f>IF(COUNTIF(List!D$8:D$122,A36)&gt;=1,IF(INDEX(List!B$8:AA$122,MATCH(A36, List!D$8:D$122, 0),14)=0, "",INDEX(List!B$8:AA$122,MATCH(A36, List!D$8:D$122, 0),14)),"")</f>
        <v/>
      </c>
      <c r="P36" s="12" t="str">
        <f>IF(COUNTIF(List!D$8:D$122,A36)&gt;=1,IF(INDEX(List!B$8:AA$122,MATCH(A36, List!D$8:D$122, 0),15)=0, "",INDEX(List!B$8:AA$122,MATCH(A36, List!D$8:D$122, 0),15)),"")</f>
        <v/>
      </c>
      <c r="Q36" s="12" t="str">
        <f>IF(COUNTIF(List!D$8:D$122,A36)&gt;=1,IF(INDEX(List!B$8:AA$122,MATCH(A36, List!D$8:D$122, 0),16)=0, "",INDEX(List!B$8:AA$122,MATCH(A36, List!D$8:D$122, 0),16)),"")</f>
        <v/>
      </c>
      <c r="R36" s="12" t="str">
        <f>IF(COUNTIF(List!D$8:D$122,A36)&gt;=1,IF(INDEX(List!B$8:AA$122,MATCH(A36, List!D$8:D$122, 0),17)=0, "",INDEX(List!B$8:AA$122,MATCH(A36, List!D$8:D$122, 0),17)),"")</f>
        <v/>
      </c>
      <c r="S36" s="12" t="str">
        <f>IF(COUNTIF(List!D$8:D$122,A36)&gt;=1,IF(INDEX(List!B$8:AA$122,MATCH(A36, List!D$8:D$122, 0),18)=0, "",INDEX(List!B$8:AA$122,MATCH(A36, List!D$8:D$122, 0),18)),"")</f>
        <v/>
      </c>
      <c r="T36" s="10" t="str">
        <f>IF(COUNTIF(List!D$8:D$122,A36)&gt;=1,IF(INDEX(List!B$8:AA$122,MATCH(A36, List!D$8:D$122, 0),19)=0, "",INDEX(List!B$8:AA$122,MATCH(A36, List!D$8:D$122, 0),19)),"")</f>
        <v/>
      </c>
      <c r="U36" s="26" t="str">
        <f>IF(COUNTIF(List!D$78:D$122,A36)&gt;=1,IF(INDEX(List!B$78:AA$122,MATCH(A36, List!D$78:D$122, 0),21)=0, "",INDEX(List!B$78:AA$122,MATCH(A36, List!D$78:D$122, 0),21)),"")</f>
        <v/>
      </c>
      <c r="V36" s="224" t="str">
        <f>IF(COUNTIF(List!D$78:D$122,A36)&gt;=1,IF(INDEX(List!B$78:AA$122,MATCH(A36, List!D$78:D$122, 0),22)=0, "",INDEX(List!B$78:AA$122,MATCH(A36, List!D$78:D$122, 0),22)),"")</f>
        <v/>
      </c>
      <c r="W36" s="11" t="str">
        <f>IF(COUNTIF(List!D$48:D$77,A36)&gt;=1,IF(INDEX(List!B$48:AA$77,MATCH(A36, List!D$48:D$77, 0),23)=0, "",INDEX(List!B$48:AA$77,MATCH(A36, List!D$48:D$77, 0),23)),"")</f>
        <v/>
      </c>
      <c r="X36" s="12" t="str">
        <f>IF(COUNTIF(List!D$48:D$77,A36)&gt;=1,IF(INDEX(List!B$48:AA$77,MATCH(A36, List!D$48:D$77, 0),24)=0, "",INDEX(List!B$48:AA$77,MATCH(A36, List!D$48:D$77, 0),24)),"")</f>
        <v/>
      </c>
      <c r="Y36" s="12" t="str">
        <f>IF(COUNTIF(List!D$48:D$77,A36)&gt;=1,IF(INDEX(List!B$48:AA$77,MATCH(A36, List!D$48:D$77, 0),25)=0, "",INDEX(List!B$48:AA$77,MATCH(A36, List!D$48:D$77, 0),25)),"")</f>
        <v/>
      </c>
      <c r="Z36" s="10" t="str">
        <f>IF(COUNTIF(List!D$48:D$77,A36)&gt;=1,IF(INDEX(List!B$48:AA$77,MATCH(A36, List!D$48:D$77, 0),26)=0, "",INDEX(List!B$48:AA$77,MATCH(A36, List!D$48:D$77, 0),26)),"")</f>
        <v/>
      </c>
    </row>
    <row r="37" spans="1:26" ht="13.9" customHeight="1" x14ac:dyDescent="0.25">
      <c r="A37" s="254">
        <v>34</v>
      </c>
      <c r="B37" s="25" t="str">
        <f t="shared" si="0"/>
        <v/>
      </c>
      <c r="C37" s="228" t="str">
        <f>IF(A37&lt;=MAX(List!D$8:D$122), 'Tab Sheet'!A37, "")</f>
        <v/>
      </c>
      <c r="D37" s="233" t="str">
        <f>IF(COUNTIF(List!D$8:D$122,A37)&gt;=1,INDEX(List!B$8:AA$122,MATCH(A37, List!D$8:D$122, 0),4),"")</f>
        <v/>
      </c>
      <c r="E37" s="43" t="str">
        <f>IF(COUNTIF(List!D$8:D$122,A37)&gt;=1,IF(INDEX(List!B$8:AA$122,MATCH(A37, List!D$8:D$122, 0),5)=0, "", INDEX(List!B$8:AA$122,MATCH(A37, List!D$8:D$122, 0),5)),"")</f>
        <v/>
      </c>
      <c r="F37" s="26" t="str">
        <f>IF(COUNTIF(List!D$8:D$122,A37)&gt;=1,IF(INDEX(List!B$8:AA$122,MATCH(A37, List!D$8:D$122, 0),6)=0, "",INDEX(List!B$8:AA$122,MATCH(A37, List!D$8:D$122, 0),6)),"")</f>
        <v/>
      </c>
      <c r="G37" s="223" t="str">
        <f>IF(COUNTIF(List!D$8:D$122,A37)&gt;=1,IF(INDEX(List!B$8:AA$122,MATCH(A37, List!D$8:D$122, 0),7)=0, "",INDEX(List!B$8:AA$122,MATCH(A37, List!D$8:D$122, 0),7)),"")</f>
        <v/>
      </c>
      <c r="H37" s="223" t="str">
        <f>IF(COUNTIF(List!D$8:D$122,A37)&gt;=1,IF(INDEX(List!B$8:AA$122,MATCH(A37, List!D$8:D$122, 0),8)=0, "",INDEX(List!B$8:AA$122,MATCH(A37, List!D$8:D$122, 0),8)),"")</f>
        <v/>
      </c>
      <c r="I37" s="223" t="str">
        <f>IF(COUNTIF(List!D$8:D$122,A37)&gt;=1,IF(INDEX(List!B$8:AA$122,MATCH(A37, List!D$8:D$122, 0),20)=0, "",INDEX(List!B$8:AA$122,MATCH(A37, List!D$8:D$122, 0),20)),"")</f>
        <v/>
      </c>
      <c r="J37" s="223" t="str">
        <f>IF(COUNTIF(List!D$8:D$122,A37)&gt;=1,IF(INDEX(List!B$8:AA$122,MATCH(A37, List!D$8:D$122, 0),9)=0, "",INDEX(List!B$8:AA$122,MATCH(A37, List!D$8:D$122, 0),9)),"")</f>
        <v/>
      </c>
      <c r="K37" s="223" t="str">
        <f>IF(COUNTIF(List!D$8:D$122,A37)&gt;=1,IF(INDEX(List!B$8:AA$122,MATCH(A37, List!D$8:D$122, 0),10)=0, "",INDEX(List!B$8:AA$122,MATCH(A37, List!D$8:D$122, 0),10)),"")</f>
        <v/>
      </c>
      <c r="L37" s="223" t="str">
        <f>IF(COUNTIF(List!D$8:D$122,A37)&gt;=1,IF(INDEX(List!B$8:AA$122,MATCH(A37, List!D$8:D$122, 0),11)=0, "",INDEX(List!B$8:AA$122,MATCH(A37, List!D$8:D$122, 0),11)),"")</f>
        <v/>
      </c>
      <c r="M37" s="224" t="str">
        <f>IF(COUNTIF(List!D$8:D$122,A37)&gt;=1,IF(INDEX(List!B$8:AA$122,MATCH(A37, List!D$8:D$122, 0),12)=0, "",INDEX(List!B$8:AA$122,MATCH(A37, List!D$8:D$122, 0),12)),"")</f>
        <v/>
      </c>
      <c r="N37" s="11" t="str">
        <f>IF(COUNTIF(List!D$8:D$122,A37)&gt;=1,IF(INDEX(List!B$8:AA$122,MATCH(A37, List!D$8:D$122, 0),13)=0, "",INDEX(List!B$8:AA$122,MATCH(A37, List!D$8:D$122, 0),13)),"")</f>
        <v/>
      </c>
      <c r="O37" s="12" t="str">
        <f>IF(COUNTIF(List!D$8:D$122,A37)&gt;=1,IF(INDEX(List!B$8:AA$122,MATCH(A37, List!D$8:D$122, 0),14)=0, "",INDEX(List!B$8:AA$122,MATCH(A37, List!D$8:D$122, 0),14)),"")</f>
        <v/>
      </c>
      <c r="P37" s="12" t="str">
        <f>IF(COUNTIF(List!D$8:D$122,A37)&gt;=1,IF(INDEX(List!B$8:AA$122,MATCH(A37, List!D$8:D$122, 0),15)=0, "",INDEX(List!B$8:AA$122,MATCH(A37, List!D$8:D$122, 0),15)),"")</f>
        <v/>
      </c>
      <c r="Q37" s="12" t="str">
        <f>IF(COUNTIF(List!D$8:D$122,A37)&gt;=1,IF(INDEX(List!B$8:AA$122,MATCH(A37, List!D$8:D$122, 0),16)=0, "",INDEX(List!B$8:AA$122,MATCH(A37, List!D$8:D$122, 0),16)),"")</f>
        <v/>
      </c>
      <c r="R37" s="12" t="str">
        <f>IF(COUNTIF(List!D$8:D$122,A37)&gt;=1,IF(INDEX(List!B$8:AA$122,MATCH(A37, List!D$8:D$122, 0),17)=0, "",INDEX(List!B$8:AA$122,MATCH(A37, List!D$8:D$122, 0),17)),"")</f>
        <v/>
      </c>
      <c r="S37" s="12" t="str">
        <f>IF(COUNTIF(List!D$8:D$122,A37)&gt;=1,IF(INDEX(List!B$8:AA$122,MATCH(A37, List!D$8:D$122, 0),18)=0, "",INDEX(List!B$8:AA$122,MATCH(A37, List!D$8:D$122, 0),18)),"")</f>
        <v/>
      </c>
      <c r="T37" s="10" t="str">
        <f>IF(COUNTIF(List!D$8:D$122,A37)&gt;=1,IF(INDEX(List!B$8:AA$122,MATCH(A37, List!D$8:D$122, 0),19)=0, "",INDEX(List!B$8:AA$122,MATCH(A37, List!D$8:D$122, 0),19)),"")</f>
        <v/>
      </c>
      <c r="U37" s="26" t="str">
        <f>IF(COUNTIF(List!D$78:D$122,A37)&gt;=1,IF(INDEX(List!B$78:AA$122,MATCH(A37, List!D$78:D$122, 0),21)=0, "",INDEX(List!B$78:AA$122,MATCH(A37, List!D$78:D$122, 0),21)),"")</f>
        <v/>
      </c>
      <c r="V37" s="224" t="str">
        <f>IF(COUNTIF(List!D$78:D$122,A37)&gt;=1,IF(INDEX(List!B$78:AA$122,MATCH(A37, List!D$78:D$122, 0),22)=0, "",INDEX(List!B$78:AA$122,MATCH(A37, List!D$78:D$122, 0),22)),"")</f>
        <v/>
      </c>
      <c r="W37" s="11" t="str">
        <f>IF(COUNTIF(List!D$48:D$77,A37)&gt;=1,IF(INDEX(List!B$48:AA$77,MATCH(A37, List!D$48:D$77, 0),23)=0, "",INDEX(List!B$48:AA$77,MATCH(A37, List!D$48:D$77, 0),23)),"")</f>
        <v/>
      </c>
      <c r="X37" s="12" t="str">
        <f>IF(COUNTIF(List!D$48:D$77,A37)&gt;=1,IF(INDEX(List!B$48:AA$77,MATCH(A37, List!D$48:D$77, 0),24)=0, "",INDEX(List!B$48:AA$77,MATCH(A37, List!D$48:D$77, 0),24)),"")</f>
        <v/>
      </c>
      <c r="Y37" s="12" t="str">
        <f>IF(COUNTIF(List!D$48:D$77,A37)&gt;=1,IF(INDEX(List!B$48:AA$77,MATCH(A37, List!D$48:D$77, 0),25)=0, "",INDEX(List!B$48:AA$77,MATCH(A37, List!D$48:D$77, 0),25)),"")</f>
        <v/>
      </c>
      <c r="Z37" s="10" t="str">
        <f>IF(COUNTIF(List!D$48:D$77,A37)&gt;=1,IF(INDEX(List!B$48:AA$77,MATCH(A37, List!D$48:D$77, 0),26)=0, "",INDEX(List!B$48:AA$77,MATCH(A37, List!D$48:D$77, 0),26)),"")</f>
        <v/>
      </c>
    </row>
    <row r="38" spans="1:26" ht="13.9" customHeight="1" x14ac:dyDescent="0.25">
      <c r="A38" s="254">
        <v>35</v>
      </c>
      <c r="B38" s="25" t="str">
        <f t="shared" si="0"/>
        <v/>
      </c>
      <c r="C38" s="228" t="str">
        <f>IF(A38&lt;=MAX(List!D$8:D$122), 'Tab Sheet'!A38, "")</f>
        <v/>
      </c>
      <c r="D38" s="233" t="str">
        <f>IF(COUNTIF(List!D$8:D$122,A38)&gt;=1,INDEX(List!B$8:AA$122,MATCH(A38, List!D$8:D$122, 0),4),"")</f>
        <v/>
      </c>
      <c r="E38" s="43" t="str">
        <f>IF(COUNTIF(List!D$8:D$122,A38)&gt;=1,IF(INDEX(List!B$8:AA$122,MATCH(A38, List!D$8:D$122, 0),5)=0, "", INDEX(List!B$8:AA$122,MATCH(A38, List!D$8:D$122, 0),5)),"")</f>
        <v/>
      </c>
      <c r="F38" s="26" t="str">
        <f>IF(COUNTIF(List!D$8:D$122,A38)&gt;=1,IF(INDEX(List!B$8:AA$122,MATCH(A38, List!D$8:D$122, 0),6)=0, "",INDEX(List!B$8:AA$122,MATCH(A38, List!D$8:D$122, 0),6)),"")</f>
        <v/>
      </c>
      <c r="G38" s="223" t="str">
        <f>IF(COUNTIF(List!D$8:D$122,A38)&gt;=1,IF(INDEX(List!B$8:AA$122,MATCH(A38, List!D$8:D$122, 0),7)=0, "",INDEX(List!B$8:AA$122,MATCH(A38, List!D$8:D$122, 0),7)),"")</f>
        <v/>
      </c>
      <c r="H38" s="223" t="str">
        <f>IF(COUNTIF(List!D$8:D$122,A38)&gt;=1,IF(INDEX(List!B$8:AA$122,MATCH(A38, List!D$8:D$122, 0),8)=0, "",INDEX(List!B$8:AA$122,MATCH(A38, List!D$8:D$122, 0),8)),"")</f>
        <v/>
      </c>
      <c r="I38" s="223" t="str">
        <f>IF(COUNTIF(List!D$8:D$122,A38)&gt;=1,IF(INDEX(List!B$8:AA$122,MATCH(A38, List!D$8:D$122, 0),20)=0, "",INDEX(List!B$8:AA$122,MATCH(A38, List!D$8:D$122, 0),20)),"")</f>
        <v/>
      </c>
      <c r="J38" s="223" t="str">
        <f>IF(COUNTIF(List!D$8:D$122,A38)&gt;=1,IF(INDEX(List!B$8:AA$122,MATCH(A38, List!D$8:D$122, 0),9)=0, "",INDEX(List!B$8:AA$122,MATCH(A38, List!D$8:D$122, 0),9)),"")</f>
        <v/>
      </c>
      <c r="K38" s="223" t="str">
        <f>IF(COUNTIF(List!D$8:D$122,A38)&gt;=1,IF(INDEX(List!B$8:AA$122,MATCH(A38, List!D$8:D$122, 0),10)=0, "",INDEX(List!B$8:AA$122,MATCH(A38, List!D$8:D$122, 0),10)),"")</f>
        <v/>
      </c>
      <c r="L38" s="223" t="str">
        <f>IF(COUNTIF(List!D$8:D$122,A38)&gt;=1,IF(INDEX(List!B$8:AA$122,MATCH(A38, List!D$8:D$122, 0),11)=0, "",INDEX(List!B$8:AA$122,MATCH(A38, List!D$8:D$122, 0),11)),"")</f>
        <v/>
      </c>
      <c r="M38" s="224" t="str">
        <f>IF(COUNTIF(List!D$8:D$122,A38)&gt;=1,IF(INDEX(List!B$8:AA$122,MATCH(A38, List!D$8:D$122, 0),12)=0, "",INDEX(List!B$8:AA$122,MATCH(A38, List!D$8:D$122, 0),12)),"")</f>
        <v/>
      </c>
      <c r="N38" s="11" t="str">
        <f>IF(COUNTIF(List!D$8:D$122,A38)&gt;=1,IF(INDEX(List!B$8:AA$122,MATCH(A38, List!D$8:D$122, 0),13)=0, "",INDEX(List!B$8:AA$122,MATCH(A38, List!D$8:D$122, 0),13)),"")</f>
        <v/>
      </c>
      <c r="O38" s="12" t="str">
        <f>IF(COUNTIF(List!D$8:D$122,A38)&gt;=1,IF(INDEX(List!B$8:AA$122,MATCH(A38, List!D$8:D$122, 0),14)=0, "",INDEX(List!B$8:AA$122,MATCH(A38, List!D$8:D$122, 0),14)),"")</f>
        <v/>
      </c>
      <c r="P38" s="12" t="str">
        <f>IF(COUNTIF(List!D$8:D$122,A38)&gt;=1,IF(INDEX(List!B$8:AA$122,MATCH(A38, List!D$8:D$122, 0),15)=0, "",INDEX(List!B$8:AA$122,MATCH(A38, List!D$8:D$122, 0),15)),"")</f>
        <v/>
      </c>
      <c r="Q38" s="12" t="str">
        <f>IF(COUNTIF(List!D$8:D$122,A38)&gt;=1,IF(INDEX(List!B$8:AA$122,MATCH(A38, List!D$8:D$122, 0),16)=0, "",INDEX(List!B$8:AA$122,MATCH(A38, List!D$8:D$122, 0),16)),"")</f>
        <v/>
      </c>
      <c r="R38" s="12" t="str">
        <f>IF(COUNTIF(List!D$8:D$122,A38)&gt;=1,IF(INDEX(List!B$8:AA$122,MATCH(A38, List!D$8:D$122, 0),17)=0, "",INDEX(List!B$8:AA$122,MATCH(A38, List!D$8:D$122, 0),17)),"")</f>
        <v/>
      </c>
      <c r="S38" s="12" t="str">
        <f>IF(COUNTIF(List!D$8:D$122,A38)&gt;=1,IF(INDEX(List!B$8:AA$122,MATCH(A38, List!D$8:D$122, 0),18)=0, "",INDEX(List!B$8:AA$122,MATCH(A38, List!D$8:D$122, 0),18)),"")</f>
        <v/>
      </c>
      <c r="T38" s="10" t="str">
        <f>IF(COUNTIF(List!D$8:D$122,A38)&gt;=1,IF(INDEX(List!B$8:AA$122,MATCH(A38, List!D$8:D$122, 0),19)=0, "",INDEX(List!B$8:AA$122,MATCH(A38, List!D$8:D$122, 0),19)),"")</f>
        <v/>
      </c>
      <c r="U38" s="26" t="str">
        <f>IF(COUNTIF(List!D$78:D$122,A38)&gt;=1,IF(INDEX(List!B$78:AA$122,MATCH(A38, List!D$78:D$122, 0),21)=0, "",INDEX(List!B$78:AA$122,MATCH(A38, List!D$78:D$122, 0),21)),"")</f>
        <v/>
      </c>
      <c r="V38" s="224" t="str">
        <f>IF(COUNTIF(List!D$78:D$122,A38)&gt;=1,IF(INDEX(List!B$78:AA$122,MATCH(A38, List!D$78:D$122, 0),22)=0, "",INDEX(List!B$78:AA$122,MATCH(A38, List!D$78:D$122, 0),22)),"")</f>
        <v/>
      </c>
      <c r="W38" s="11" t="str">
        <f>IF(COUNTIF(List!D$48:D$77,A38)&gt;=1,IF(INDEX(List!B$48:AA$77,MATCH(A38, List!D$48:D$77, 0),23)=0, "",INDEX(List!B$48:AA$77,MATCH(A38, List!D$48:D$77, 0),23)),"")</f>
        <v/>
      </c>
      <c r="X38" s="12" t="str">
        <f>IF(COUNTIF(List!D$48:D$77,A38)&gt;=1,IF(INDEX(List!B$48:AA$77,MATCH(A38, List!D$48:D$77, 0),24)=0, "",INDEX(List!B$48:AA$77,MATCH(A38, List!D$48:D$77, 0),24)),"")</f>
        <v/>
      </c>
      <c r="Y38" s="12" t="str">
        <f>IF(COUNTIF(List!D$48:D$77,A38)&gt;=1,IF(INDEX(List!B$48:AA$77,MATCH(A38, List!D$48:D$77, 0),25)=0, "",INDEX(List!B$48:AA$77,MATCH(A38, List!D$48:D$77, 0),25)),"")</f>
        <v/>
      </c>
      <c r="Z38" s="10" t="str">
        <f>IF(COUNTIF(List!D$48:D$77,A38)&gt;=1,IF(INDEX(List!B$48:AA$77,MATCH(A38, List!D$48:D$77, 0),26)=0, "",INDEX(List!B$48:AA$77,MATCH(A38, List!D$48:D$77, 0),26)),"")</f>
        <v/>
      </c>
    </row>
    <row r="39" spans="1:26" ht="13.9" customHeight="1" x14ac:dyDescent="0.25">
      <c r="A39" s="254">
        <v>36</v>
      </c>
      <c r="B39" s="25" t="str">
        <f t="shared" si="0"/>
        <v/>
      </c>
      <c r="C39" s="228" t="str">
        <f>IF(A39&lt;=MAX(List!D$8:D$122), 'Tab Sheet'!A39, "")</f>
        <v/>
      </c>
      <c r="D39" s="233" t="str">
        <f>IF(COUNTIF(List!D$8:D$122,A39)&gt;=1,INDEX(List!B$8:AA$122,MATCH(A39, List!D$8:D$122, 0),4),"")</f>
        <v/>
      </c>
      <c r="E39" s="43" t="str">
        <f>IF(COUNTIF(List!D$8:D$122,A39)&gt;=1,IF(INDEX(List!B$8:AA$122,MATCH(A39, List!D$8:D$122, 0),5)=0, "", INDEX(List!B$8:AA$122,MATCH(A39, List!D$8:D$122, 0),5)),"")</f>
        <v/>
      </c>
      <c r="F39" s="26" t="str">
        <f>IF(COUNTIF(List!D$8:D$122,A39)&gt;=1,IF(INDEX(List!B$8:AA$122,MATCH(A39, List!D$8:D$122, 0),6)=0, "",INDEX(List!B$8:AA$122,MATCH(A39, List!D$8:D$122, 0),6)),"")</f>
        <v/>
      </c>
      <c r="G39" s="223" t="str">
        <f>IF(COUNTIF(List!D$8:D$122,A39)&gt;=1,IF(INDEX(List!B$8:AA$122,MATCH(A39, List!D$8:D$122, 0),7)=0, "",INDEX(List!B$8:AA$122,MATCH(A39, List!D$8:D$122, 0),7)),"")</f>
        <v/>
      </c>
      <c r="H39" s="223" t="str">
        <f>IF(COUNTIF(List!D$8:D$122,A39)&gt;=1,IF(INDEX(List!B$8:AA$122,MATCH(A39, List!D$8:D$122, 0),8)=0, "",INDEX(List!B$8:AA$122,MATCH(A39, List!D$8:D$122, 0),8)),"")</f>
        <v/>
      </c>
      <c r="I39" s="223" t="str">
        <f>IF(COUNTIF(List!D$8:D$122,A39)&gt;=1,IF(INDEX(List!B$8:AA$122,MATCH(A39, List!D$8:D$122, 0),20)=0, "",INDEX(List!B$8:AA$122,MATCH(A39, List!D$8:D$122, 0),20)),"")</f>
        <v/>
      </c>
      <c r="J39" s="223" t="str">
        <f>IF(COUNTIF(List!D$8:D$122,A39)&gt;=1,IF(INDEX(List!B$8:AA$122,MATCH(A39, List!D$8:D$122, 0),9)=0, "",INDEX(List!B$8:AA$122,MATCH(A39, List!D$8:D$122, 0),9)),"")</f>
        <v/>
      </c>
      <c r="K39" s="223" t="str">
        <f>IF(COUNTIF(List!D$8:D$122,A39)&gt;=1,IF(INDEX(List!B$8:AA$122,MATCH(A39, List!D$8:D$122, 0),10)=0, "",INDEX(List!B$8:AA$122,MATCH(A39, List!D$8:D$122, 0),10)),"")</f>
        <v/>
      </c>
      <c r="L39" s="223" t="str">
        <f>IF(COUNTIF(List!D$8:D$122,A39)&gt;=1,IF(INDEX(List!B$8:AA$122,MATCH(A39, List!D$8:D$122, 0),11)=0, "",INDEX(List!B$8:AA$122,MATCH(A39, List!D$8:D$122, 0),11)),"")</f>
        <v/>
      </c>
      <c r="M39" s="224" t="str">
        <f>IF(COUNTIF(List!D$8:D$122,A39)&gt;=1,IF(INDEX(List!B$8:AA$122,MATCH(A39, List!D$8:D$122, 0),12)=0, "",INDEX(List!B$8:AA$122,MATCH(A39, List!D$8:D$122, 0),12)),"")</f>
        <v/>
      </c>
      <c r="N39" s="11" t="str">
        <f>IF(COUNTIF(List!D$8:D$122,A39)&gt;=1,IF(INDEX(List!B$8:AA$122,MATCH(A39, List!D$8:D$122, 0),13)=0, "",INDEX(List!B$8:AA$122,MATCH(A39, List!D$8:D$122, 0),13)),"")</f>
        <v/>
      </c>
      <c r="O39" s="12" t="str">
        <f>IF(COUNTIF(List!D$8:D$122,A39)&gt;=1,IF(INDEX(List!B$8:AA$122,MATCH(A39, List!D$8:D$122, 0),14)=0, "",INDEX(List!B$8:AA$122,MATCH(A39, List!D$8:D$122, 0),14)),"")</f>
        <v/>
      </c>
      <c r="P39" s="12" t="str">
        <f>IF(COUNTIF(List!D$8:D$122,A39)&gt;=1,IF(INDEX(List!B$8:AA$122,MATCH(A39, List!D$8:D$122, 0),15)=0, "",INDEX(List!B$8:AA$122,MATCH(A39, List!D$8:D$122, 0),15)),"")</f>
        <v/>
      </c>
      <c r="Q39" s="12" t="str">
        <f>IF(COUNTIF(List!D$8:D$122,A39)&gt;=1,IF(INDEX(List!B$8:AA$122,MATCH(A39, List!D$8:D$122, 0),16)=0, "",INDEX(List!B$8:AA$122,MATCH(A39, List!D$8:D$122, 0),16)),"")</f>
        <v/>
      </c>
      <c r="R39" s="12" t="str">
        <f>IF(COUNTIF(List!D$8:D$122,A39)&gt;=1,IF(INDEX(List!B$8:AA$122,MATCH(A39, List!D$8:D$122, 0),17)=0, "",INDEX(List!B$8:AA$122,MATCH(A39, List!D$8:D$122, 0),17)),"")</f>
        <v/>
      </c>
      <c r="S39" s="12" t="str">
        <f>IF(COUNTIF(List!D$8:D$122,A39)&gt;=1,IF(INDEX(List!B$8:AA$122,MATCH(A39, List!D$8:D$122, 0),18)=0, "",INDEX(List!B$8:AA$122,MATCH(A39, List!D$8:D$122, 0),18)),"")</f>
        <v/>
      </c>
      <c r="T39" s="10" t="str">
        <f>IF(COUNTIF(List!D$8:D$122,A39)&gt;=1,IF(INDEX(List!B$8:AA$122,MATCH(A39, List!D$8:D$122, 0),19)=0, "",INDEX(List!B$8:AA$122,MATCH(A39, List!D$8:D$122, 0),19)),"")</f>
        <v/>
      </c>
      <c r="U39" s="26" t="str">
        <f>IF(COUNTIF(List!D$78:D$122,A39)&gt;=1,IF(INDEX(List!B$78:AA$122,MATCH(A39, List!D$78:D$122, 0),21)=0, "",INDEX(List!B$78:AA$122,MATCH(A39, List!D$78:D$122, 0),21)),"")</f>
        <v/>
      </c>
      <c r="V39" s="224" t="str">
        <f>IF(COUNTIF(List!D$78:D$122,A39)&gt;=1,IF(INDEX(List!B$78:AA$122,MATCH(A39, List!D$78:D$122, 0),22)=0, "",INDEX(List!B$78:AA$122,MATCH(A39, List!D$78:D$122, 0),22)),"")</f>
        <v/>
      </c>
      <c r="W39" s="11" t="str">
        <f>IF(COUNTIF(List!D$48:D$77,A39)&gt;=1,IF(INDEX(List!B$48:AA$77,MATCH(A39, List!D$48:D$77, 0),23)=0, "",INDEX(List!B$48:AA$77,MATCH(A39, List!D$48:D$77, 0),23)),"")</f>
        <v/>
      </c>
      <c r="X39" s="12" t="str">
        <f>IF(COUNTIF(List!D$48:D$77,A39)&gt;=1,IF(INDEX(List!B$48:AA$77,MATCH(A39, List!D$48:D$77, 0),24)=0, "",INDEX(List!B$48:AA$77,MATCH(A39, List!D$48:D$77, 0),24)),"")</f>
        <v/>
      </c>
      <c r="Y39" s="12" t="str">
        <f>IF(COUNTIF(List!D$48:D$77,A39)&gt;=1,IF(INDEX(List!B$48:AA$77,MATCH(A39, List!D$48:D$77, 0),25)=0, "",INDEX(List!B$48:AA$77,MATCH(A39, List!D$48:D$77, 0),25)),"")</f>
        <v/>
      </c>
      <c r="Z39" s="10" t="str">
        <f>IF(COUNTIF(List!D$48:D$77,A39)&gt;=1,IF(INDEX(List!B$48:AA$77,MATCH(A39, List!D$48:D$77, 0),26)=0, "",INDEX(List!B$48:AA$77,MATCH(A39, List!D$48:D$77, 0),26)),"")</f>
        <v/>
      </c>
    </row>
    <row r="40" spans="1:26" ht="13.9" customHeight="1" x14ac:dyDescent="0.25">
      <c r="A40" s="254">
        <v>37</v>
      </c>
      <c r="B40" s="25" t="str">
        <f t="shared" si="0"/>
        <v/>
      </c>
      <c r="C40" s="228" t="str">
        <f>IF(A40&lt;=MAX(List!D$8:D$122), 'Tab Sheet'!A40, "")</f>
        <v/>
      </c>
      <c r="D40" s="233" t="str">
        <f>IF(COUNTIF(List!D$8:D$122,A40)&gt;=1,INDEX(List!B$8:AA$122,MATCH(A40, List!D$8:D$122, 0),4),"")</f>
        <v/>
      </c>
      <c r="E40" s="43" t="str">
        <f>IF(COUNTIF(List!D$8:D$122,A40)&gt;=1,IF(INDEX(List!B$8:AA$122,MATCH(A40, List!D$8:D$122, 0),5)=0, "", INDEX(List!B$8:AA$122,MATCH(A40, List!D$8:D$122, 0),5)),"")</f>
        <v/>
      </c>
      <c r="F40" s="26" t="str">
        <f>IF(COUNTIF(List!D$8:D$122,A40)&gt;=1,IF(INDEX(List!B$8:AA$122,MATCH(A40, List!D$8:D$122, 0),6)=0, "",INDEX(List!B$8:AA$122,MATCH(A40, List!D$8:D$122, 0),6)),"")</f>
        <v/>
      </c>
      <c r="G40" s="223" t="str">
        <f>IF(COUNTIF(List!D$8:D$122,A40)&gt;=1,IF(INDEX(List!B$8:AA$122,MATCH(A40, List!D$8:D$122, 0),7)=0, "",INDEX(List!B$8:AA$122,MATCH(A40, List!D$8:D$122, 0),7)),"")</f>
        <v/>
      </c>
      <c r="H40" s="223" t="str">
        <f>IF(COUNTIF(List!D$8:D$122,A40)&gt;=1,IF(INDEX(List!B$8:AA$122,MATCH(A40, List!D$8:D$122, 0),8)=0, "",INDEX(List!B$8:AA$122,MATCH(A40, List!D$8:D$122, 0),8)),"")</f>
        <v/>
      </c>
      <c r="I40" s="223" t="str">
        <f>IF(COUNTIF(List!D$8:D$122,A40)&gt;=1,IF(INDEX(List!B$8:AA$122,MATCH(A40, List!D$8:D$122, 0),20)=0, "",INDEX(List!B$8:AA$122,MATCH(A40, List!D$8:D$122, 0),20)),"")</f>
        <v/>
      </c>
      <c r="J40" s="223" t="str">
        <f>IF(COUNTIF(List!D$8:D$122,A40)&gt;=1,IF(INDEX(List!B$8:AA$122,MATCH(A40, List!D$8:D$122, 0),9)=0, "",INDEX(List!B$8:AA$122,MATCH(A40, List!D$8:D$122, 0),9)),"")</f>
        <v/>
      </c>
      <c r="K40" s="223" t="str">
        <f>IF(COUNTIF(List!D$8:D$122,A40)&gt;=1,IF(INDEX(List!B$8:AA$122,MATCH(A40, List!D$8:D$122, 0),10)=0, "",INDEX(List!B$8:AA$122,MATCH(A40, List!D$8:D$122, 0),10)),"")</f>
        <v/>
      </c>
      <c r="L40" s="223" t="str">
        <f>IF(COUNTIF(List!D$8:D$122,A40)&gt;=1,IF(INDEX(List!B$8:AA$122,MATCH(A40, List!D$8:D$122, 0),11)=0, "",INDEX(List!B$8:AA$122,MATCH(A40, List!D$8:D$122, 0),11)),"")</f>
        <v/>
      </c>
      <c r="M40" s="224" t="str">
        <f>IF(COUNTIF(List!D$8:D$122,A40)&gt;=1,IF(INDEX(List!B$8:AA$122,MATCH(A40, List!D$8:D$122, 0),12)=0, "",INDEX(List!B$8:AA$122,MATCH(A40, List!D$8:D$122, 0),12)),"")</f>
        <v/>
      </c>
      <c r="N40" s="11" t="str">
        <f>IF(COUNTIF(List!D$8:D$122,A40)&gt;=1,IF(INDEX(List!B$8:AA$122,MATCH(A40, List!D$8:D$122, 0),13)=0, "",INDEX(List!B$8:AA$122,MATCH(A40, List!D$8:D$122, 0),13)),"")</f>
        <v/>
      </c>
      <c r="O40" s="12" t="str">
        <f>IF(COUNTIF(List!D$8:D$122,A40)&gt;=1,IF(INDEX(List!B$8:AA$122,MATCH(A40, List!D$8:D$122, 0),14)=0, "",INDEX(List!B$8:AA$122,MATCH(A40, List!D$8:D$122, 0),14)),"")</f>
        <v/>
      </c>
      <c r="P40" s="12" t="str">
        <f>IF(COUNTIF(List!D$8:D$122,A40)&gt;=1,IF(INDEX(List!B$8:AA$122,MATCH(A40, List!D$8:D$122, 0),15)=0, "",INDEX(List!B$8:AA$122,MATCH(A40, List!D$8:D$122, 0),15)),"")</f>
        <v/>
      </c>
      <c r="Q40" s="12" t="str">
        <f>IF(COUNTIF(List!D$8:D$122,A40)&gt;=1,IF(INDEX(List!B$8:AA$122,MATCH(A40, List!D$8:D$122, 0),16)=0, "",INDEX(List!B$8:AA$122,MATCH(A40, List!D$8:D$122, 0),16)),"")</f>
        <v/>
      </c>
      <c r="R40" s="12" t="str">
        <f>IF(COUNTIF(List!D$8:D$122,A40)&gt;=1,IF(INDEX(List!B$8:AA$122,MATCH(A40, List!D$8:D$122, 0),17)=0, "",INDEX(List!B$8:AA$122,MATCH(A40, List!D$8:D$122, 0),17)),"")</f>
        <v/>
      </c>
      <c r="S40" s="12" t="str">
        <f>IF(COUNTIF(List!D$8:D$122,A40)&gt;=1,IF(INDEX(List!B$8:AA$122,MATCH(A40, List!D$8:D$122, 0),18)=0, "",INDEX(List!B$8:AA$122,MATCH(A40, List!D$8:D$122, 0),18)),"")</f>
        <v/>
      </c>
      <c r="T40" s="10" t="str">
        <f>IF(COUNTIF(List!D$8:D$122,A40)&gt;=1,IF(INDEX(List!B$8:AA$122,MATCH(A40, List!D$8:D$122, 0),19)=0, "",INDEX(List!B$8:AA$122,MATCH(A40, List!D$8:D$122, 0),19)),"")</f>
        <v/>
      </c>
      <c r="U40" s="26" t="str">
        <f>IF(COUNTIF(List!D$78:D$122,A40)&gt;=1,IF(INDEX(List!B$78:AA$122,MATCH(A40, List!D$78:D$122, 0),21)=0, "",INDEX(List!B$78:AA$122,MATCH(A40, List!D$78:D$122, 0),21)),"")</f>
        <v/>
      </c>
      <c r="V40" s="224" t="str">
        <f>IF(COUNTIF(List!D$78:D$122,A40)&gt;=1,IF(INDEX(List!B$78:AA$122,MATCH(A40, List!D$78:D$122, 0),22)=0, "",INDEX(List!B$78:AA$122,MATCH(A40, List!D$78:D$122, 0),22)),"")</f>
        <v/>
      </c>
      <c r="W40" s="11" t="str">
        <f>IF(COUNTIF(List!D$48:D$77,A40)&gt;=1,IF(INDEX(List!B$48:AA$77,MATCH(A40, List!D$48:D$77, 0),23)=0, "",INDEX(List!B$48:AA$77,MATCH(A40, List!D$48:D$77, 0),23)),"")</f>
        <v/>
      </c>
      <c r="X40" s="12" t="str">
        <f>IF(COUNTIF(List!D$48:D$77,A40)&gt;=1,IF(INDEX(List!B$48:AA$77,MATCH(A40, List!D$48:D$77, 0),24)=0, "",INDEX(List!B$48:AA$77,MATCH(A40, List!D$48:D$77, 0),24)),"")</f>
        <v/>
      </c>
      <c r="Y40" s="12" t="str">
        <f>IF(COUNTIF(List!D$48:D$77,A40)&gt;=1,IF(INDEX(List!B$48:AA$77,MATCH(A40, List!D$48:D$77, 0),25)=0, "",INDEX(List!B$48:AA$77,MATCH(A40, List!D$48:D$77, 0),25)),"")</f>
        <v/>
      </c>
      <c r="Z40" s="10" t="str">
        <f>IF(COUNTIF(List!D$48:D$77,A40)&gt;=1,IF(INDEX(List!B$48:AA$77,MATCH(A40, List!D$48:D$77, 0),26)=0, "",INDEX(List!B$48:AA$77,MATCH(A40, List!D$48:D$77, 0),26)),"")</f>
        <v/>
      </c>
    </row>
    <row r="41" spans="1:26" ht="13.9" customHeight="1" thickBot="1" x14ac:dyDescent="0.3">
      <c r="A41" s="255">
        <v>38</v>
      </c>
      <c r="B41" s="28" t="str">
        <f t="shared" si="0"/>
        <v/>
      </c>
      <c r="C41" s="230" t="str">
        <f>IF(A41&lt;=MAX(List!D$8:D$122), 'Tab Sheet'!A41, "")</f>
        <v/>
      </c>
      <c r="D41" s="234" t="str">
        <f>IF(COUNTIF(List!D$8:D$122,A41)&gt;=1,INDEX(List!B$8:AA$122,MATCH(A41, List!D$8:D$122, 0),4),"")</f>
        <v/>
      </c>
      <c r="E41" s="252" t="str">
        <f>IF(COUNTIF(List!D$8:D$122,A41)&gt;=1,IF(INDEX(List!B$8:AA$122,MATCH(A41, List!D$8:D$122, 0),5)=0, "", INDEX(List!B$8:AA$122,MATCH(A41, List!D$8:D$122, 0),5)),"")</f>
        <v/>
      </c>
      <c r="F41" s="29" t="str">
        <f>IF(COUNTIF(List!D$8:D$122,A41)&gt;=1,IF(INDEX(List!B$8:AA$122,MATCH(A41, List!D$8:D$122, 0),6)=0, "",INDEX(List!B$8:AA$122,MATCH(A41, List!D$8:D$122, 0),6)),"")</f>
        <v/>
      </c>
      <c r="G41" s="229" t="str">
        <f>IF(COUNTIF(List!D$8:D$122,A41)&gt;=1,IF(INDEX(List!B$8:AA$122,MATCH(A41, List!D$8:D$122, 0),7)=0, "",INDEX(List!B$8:AA$122,MATCH(A41, List!D$8:D$122, 0),7)),"")</f>
        <v/>
      </c>
      <c r="H41" s="229" t="str">
        <f>IF(COUNTIF(List!D$8:D$122,A41)&gt;=1,IF(INDEX(List!B$8:AA$122,MATCH(A41, List!D$8:D$122, 0),8)=0, "",INDEX(List!B$8:AA$122,MATCH(A41, List!D$8:D$122, 0),8)),"")</f>
        <v/>
      </c>
      <c r="I41" s="229" t="str">
        <f>IF(COUNTIF(List!D$8:D$122,A41)&gt;=1,IF(INDEX(List!B$8:AA$122,MATCH(A41, List!D$8:D$122, 0),20)=0, "",INDEX(List!B$8:AA$122,MATCH(A41, List!D$8:D$122, 0),20)),"")</f>
        <v/>
      </c>
      <c r="J41" s="229" t="str">
        <f>IF(COUNTIF(List!D$8:D$122,A41)&gt;=1,IF(INDEX(List!B$8:AA$122,MATCH(A41, List!D$8:D$122, 0),9)=0, "",INDEX(List!B$8:AA$122,MATCH(A41, List!D$8:D$122, 0),9)),"")</f>
        <v/>
      </c>
      <c r="K41" s="229" t="str">
        <f>IF(COUNTIF(List!D$8:D$122,A41)&gt;=1,IF(INDEX(List!B$8:AA$122,MATCH(A41, List!D$8:D$122, 0),10)=0, "",INDEX(List!B$8:AA$122,MATCH(A41, List!D$8:D$122, 0),10)),"")</f>
        <v/>
      </c>
      <c r="L41" s="229" t="str">
        <f>IF(COUNTIF(List!D$8:D$122,A41)&gt;=1,IF(INDEX(List!B$8:AA$122,MATCH(A41, List!D$8:D$122, 0),11)=0, "",INDEX(List!B$8:AA$122,MATCH(A41, List!D$8:D$122, 0),11)),"")</f>
        <v/>
      </c>
      <c r="M41" s="231" t="str">
        <f>IF(COUNTIF(List!D$8:D$122,A41)&gt;=1,IF(INDEX(List!B$8:AA$122,MATCH(A41, List!D$8:D$122, 0),12)=0, "",INDEX(List!B$8:AA$122,MATCH(A41, List!D$8:D$122, 0),12)),"")</f>
        <v/>
      </c>
      <c r="N41" s="250" t="str">
        <f>IF(COUNTIF(List!D$8:D$122,A41)&gt;=1,IF(INDEX(List!B$8:AA$122,MATCH(A41, List!D$8:D$122, 0),13)=0, "",INDEX(List!B$8:AA$122,MATCH(A41, List!D$8:D$122, 0),13)),"")</f>
        <v/>
      </c>
      <c r="O41" s="251" t="str">
        <f>IF(COUNTIF(List!D$8:D$122,A41)&gt;=1,IF(INDEX(List!B$8:AA$122,MATCH(A41, List!D$8:D$122, 0),14)=0, "",INDEX(List!B$8:AA$122,MATCH(A41, List!D$8:D$122, 0),14)),"")</f>
        <v/>
      </c>
      <c r="P41" s="251" t="str">
        <f>IF(COUNTIF(List!D$8:D$122,A41)&gt;=1,IF(INDEX(List!B$8:AA$122,MATCH(A41, List!D$8:D$122, 0),15)=0, "",INDEX(List!B$8:AA$122,MATCH(A41, List!D$8:D$122, 0),15)),"")</f>
        <v/>
      </c>
      <c r="Q41" s="251" t="str">
        <f>IF(COUNTIF(List!D$8:D$122,A41)&gt;=1,IF(INDEX(List!B$8:AA$122,MATCH(A41, List!D$8:D$122, 0),16)=0, "",INDEX(List!B$8:AA$122,MATCH(A41, List!D$8:D$122, 0),16)),"")</f>
        <v/>
      </c>
      <c r="R41" s="251" t="str">
        <f>IF(COUNTIF(List!D$8:D$122,A41)&gt;=1,IF(INDEX(List!B$8:AA$122,MATCH(A41, List!D$8:D$122, 0),17)=0, "",INDEX(List!B$8:AA$122,MATCH(A41, List!D$8:D$122, 0),17)),"")</f>
        <v/>
      </c>
      <c r="S41" s="251" t="str">
        <f>IF(COUNTIF(List!D$8:D$122,A41)&gt;=1,IF(INDEX(List!B$8:AA$122,MATCH(A41, List!D$8:D$122, 0),18)=0, "",INDEX(List!B$8:AA$122,MATCH(A41, List!D$8:D$122, 0),18)),"")</f>
        <v/>
      </c>
      <c r="T41" s="97" t="str">
        <f>IF(COUNTIF(List!D$8:D$122,A41)&gt;=1,IF(INDEX(List!B$8:AA$122,MATCH(A41, List!D$8:D$122, 0),19)=0, "",INDEX(List!B$8:AA$122,MATCH(A41, List!D$8:D$122, 0),19)),"")</f>
        <v/>
      </c>
      <c r="U41" s="29" t="str">
        <f>IF(COUNTIF(List!D$78:D$122,A41)&gt;=1,IF(INDEX(List!B$78:AA$122,MATCH(A41, List!D$78:D$122, 0),21)=0, "",INDEX(List!B$78:AA$122,MATCH(A41, List!D$78:D$122, 0),21)),"")</f>
        <v/>
      </c>
      <c r="V41" s="231" t="str">
        <f>IF(COUNTIF(List!D$78:D$122,A41)&gt;=1,IF(INDEX(List!B$78:AA$122,MATCH(A41, List!D$78:D$122, 0),22)=0, "",INDEX(List!B$78:AA$122,MATCH(A41, List!D$78:D$122, 0),22)),"")</f>
        <v/>
      </c>
      <c r="W41" s="250" t="str">
        <f>IF(COUNTIF(List!D$48:D$77,A41)&gt;=1,IF(INDEX(List!B$48:AA$77,MATCH(A41, List!D$48:D$77, 0),23)=0, "",INDEX(List!B$48:AA$77,MATCH(A41, List!D$48:D$77, 0),23)),"")</f>
        <v/>
      </c>
      <c r="X41" s="251" t="str">
        <f>IF(COUNTIF(List!D$48:D$77,A41)&gt;=1,IF(INDEX(List!B$48:AA$77,MATCH(A41, List!D$48:D$77, 0),24)=0, "",INDEX(List!B$48:AA$77,MATCH(A41, List!D$48:D$77, 0),24)),"")</f>
        <v/>
      </c>
      <c r="Y41" s="251" t="str">
        <f>IF(COUNTIF(List!D$48:D$77,A41)&gt;=1,IF(INDEX(List!B$48:AA$77,MATCH(A41, List!D$48:D$77, 0),25)=0, "",INDEX(List!B$48:AA$77,MATCH(A41, List!D$48:D$77, 0),25)),"")</f>
        <v/>
      </c>
      <c r="Z41" s="97" t="str">
        <f>IF(COUNTIF(List!D$48:D$77,A41)&gt;=1,IF(INDEX(List!B$48:AA$77,MATCH(A41, List!D$48:D$77, 0),26)=0, "",INDEX(List!B$48:AA$77,MATCH(A41, List!D$48:D$77, 0),26)),"")</f>
        <v/>
      </c>
    </row>
    <row r="42" spans="1:26" ht="13.9" customHeight="1" x14ac:dyDescent="0.25">
      <c r="A42" s="253">
        <v>39</v>
      </c>
      <c r="B42" s="23" t="str">
        <f t="shared" si="0"/>
        <v/>
      </c>
      <c r="C42" s="226" t="str">
        <f>IF(A42&lt;=MAX(List!D$8:D$122), 'Tab Sheet'!A42, "")</f>
        <v/>
      </c>
      <c r="D42" s="232" t="str">
        <f>IF(COUNTIF(List!D$8:D$122,A42)&gt;=1,INDEX(List!B$8:AA$122,MATCH(A42, List!D$8:D$122, 0),4),"")</f>
        <v/>
      </c>
      <c r="E42" s="42" t="str">
        <f>IF(COUNTIF(List!D$8:D$122,A42)&gt;=1,IF(INDEX(List!B$8:AA$122,MATCH(A42, List!D$8:D$122, 0),5)=0, "", INDEX(List!B$8:AA$122,MATCH(A42, List!D$8:D$122, 0),5)),"")</f>
        <v/>
      </c>
      <c r="F42" s="24" t="str">
        <f>IF(COUNTIF(List!D$8:D$122,A42)&gt;=1,IF(INDEX(List!B$8:AA$122,MATCH(A42, List!D$8:D$122, 0),6)=0, "",INDEX(List!B$8:AA$122,MATCH(A42, List!D$8:D$122, 0),6)),"")</f>
        <v/>
      </c>
      <c r="G42" s="225" t="str">
        <f>IF(COUNTIF(List!D$8:D$122,A42)&gt;=1,IF(INDEX(List!B$8:AA$122,MATCH(A42, List!D$8:D$122, 0),7)=0, "",INDEX(List!B$8:AA$122,MATCH(A42, List!D$8:D$122, 0),7)),"")</f>
        <v/>
      </c>
      <c r="H42" s="225" t="str">
        <f>IF(COUNTIF(List!D$8:D$122,A42)&gt;=1,IF(INDEX(List!B$8:AA$122,MATCH(A42, List!D$8:D$122, 0),8)=0, "",INDEX(List!B$8:AA$122,MATCH(A42, List!D$8:D$122, 0),8)),"")</f>
        <v/>
      </c>
      <c r="I42" s="225" t="str">
        <f>IF(COUNTIF(List!D$8:D$122,A42)&gt;=1,IF(INDEX(List!B$8:AA$122,MATCH(A42, List!D$8:D$122, 0),20)=0, "",INDEX(List!B$8:AA$122,MATCH(A42, List!D$8:D$122, 0),20)),"")</f>
        <v/>
      </c>
      <c r="J42" s="225" t="str">
        <f>IF(COUNTIF(List!D$8:D$122,A42)&gt;=1,IF(INDEX(List!B$8:AA$122,MATCH(A42, List!D$8:D$122, 0),9)=0, "",INDEX(List!B$8:AA$122,MATCH(A42, List!D$8:D$122, 0),9)),"")</f>
        <v/>
      </c>
      <c r="K42" s="225" t="str">
        <f>IF(COUNTIF(List!D$8:D$122,A42)&gt;=1,IF(INDEX(List!B$8:AA$122,MATCH(A42, List!D$8:D$122, 0),10)=0, "",INDEX(List!B$8:AA$122,MATCH(A42, List!D$8:D$122, 0),10)),"")</f>
        <v/>
      </c>
      <c r="L42" s="225" t="str">
        <f>IF(COUNTIF(List!D$8:D$122,A42)&gt;=1,IF(INDEX(List!B$8:AA$122,MATCH(A42, List!D$8:D$122, 0),11)=0, "",INDEX(List!B$8:AA$122,MATCH(A42, List!D$8:D$122, 0),11)),"")</f>
        <v/>
      </c>
      <c r="M42" s="227" t="str">
        <f>IF(COUNTIF(List!D$8:D$122,A42)&gt;=1,IF(INDEX(List!B$8:AA$122,MATCH(A42, List!D$8:D$122, 0),12)=0, "",INDEX(List!B$8:AA$122,MATCH(A42, List!D$8:D$122, 0),12)),"")</f>
        <v/>
      </c>
      <c r="N42" s="31" t="str">
        <f>IF(COUNTIF(List!D$8:D$122,A42)&gt;=1,IF(INDEX(List!B$8:AA$122,MATCH(A42, List!D$8:D$122, 0),13)=0, "",INDEX(List!B$8:AA$122,MATCH(A42, List!D$8:D$122, 0),13)),"")</f>
        <v/>
      </c>
      <c r="O42" s="38" t="str">
        <f>IF(COUNTIF(List!D$8:D$122,A42)&gt;=1,IF(INDEX(List!B$8:AA$122,MATCH(A42, List!D$8:D$122, 0),14)=0, "",INDEX(List!B$8:AA$122,MATCH(A42, List!D$8:D$122, 0),14)),"")</f>
        <v/>
      </c>
      <c r="P42" s="38" t="str">
        <f>IF(COUNTIF(List!D$8:D$122,A42)&gt;=1,IF(INDEX(List!B$8:AA$122,MATCH(A42, List!D$8:D$122, 0),15)=0, "",INDEX(List!B$8:AA$122,MATCH(A42, List!D$8:D$122, 0),15)),"")</f>
        <v/>
      </c>
      <c r="Q42" s="38" t="str">
        <f>IF(COUNTIF(List!D$8:D$122,A42)&gt;=1,IF(INDEX(List!B$8:AA$122,MATCH(A42, List!D$8:D$122, 0),16)=0, "",INDEX(List!B$8:AA$122,MATCH(A42, List!D$8:D$122, 0),16)),"")</f>
        <v/>
      </c>
      <c r="R42" s="38" t="str">
        <f>IF(COUNTIF(List!D$8:D$122,A42)&gt;=1,IF(INDEX(List!B$8:AA$122,MATCH(A42, List!D$8:D$122, 0),17)=0, "",INDEX(List!B$8:AA$122,MATCH(A42, List!D$8:D$122, 0),17)),"")</f>
        <v/>
      </c>
      <c r="S42" s="38" t="str">
        <f>IF(COUNTIF(List!D$8:D$122,A42)&gt;=1,IF(INDEX(List!B$8:AA$122,MATCH(A42, List!D$8:D$122, 0),18)=0, "",INDEX(List!B$8:AA$122,MATCH(A42, List!D$8:D$122, 0),18)),"")</f>
        <v/>
      </c>
      <c r="T42" s="7" t="str">
        <f>IF(COUNTIF(List!D$8:D$122,A42)&gt;=1,IF(INDEX(List!B$8:AA$122,MATCH(A42, List!D$8:D$122, 0),19)=0, "",INDEX(List!B$8:AA$122,MATCH(A42, List!D$8:D$122, 0),19)),"")</f>
        <v/>
      </c>
      <c r="U42" s="24" t="str">
        <f>IF(COUNTIF(List!D$78:D$122,A42)&gt;=1,IF(INDEX(List!B$78:AA$122,MATCH(A42, List!D$78:D$122, 0),21)=0, "",INDEX(List!B$78:AA$122,MATCH(A42, List!D$78:D$122, 0),21)),"")</f>
        <v/>
      </c>
      <c r="V42" s="227" t="str">
        <f>IF(COUNTIF(List!D$78:D$122,A42)&gt;=1,IF(INDEX(List!B$78:AA$122,MATCH(A42, List!D$78:D$122, 0),22)=0, "",INDEX(List!B$78:AA$122,MATCH(A42, List!D$78:D$122, 0),22)),"")</f>
        <v/>
      </c>
      <c r="W42" s="31" t="str">
        <f>IF(COUNTIF(List!D$48:D$77,A42)&gt;=1,IF(INDEX(List!B$48:AA$77,MATCH(A42, List!D$48:D$77, 0),23)=0, "",INDEX(List!B$48:AA$77,MATCH(A42, List!D$48:D$77, 0),23)),"")</f>
        <v/>
      </c>
      <c r="X42" s="38" t="str">
        <f>IF(COUNTIF(List!D$48:D$77,A42)&gt;=1,IF(INDEX(List!B$48:AA$77,MATCH(A42, List!D$48:D$77, 0),24)=0, "",INDEX(List!B$48:AA$77,MATCH(A42, List!D$48:D$77, 0),24)),"")</f>
        <v/>
      </c>
      <c r="Y42" s="38" t="str">
        <f>IF(COUNTIF(List!D$48:D$77,A42)&gt;=1,IF(INDEX(List!B$48:AA$77,MATCH(A42, List!D$48:D$77, 0),25)=0, "",INDEX(List!B$48:AA$77,MATCH(A42, List!D$48:D$77, 0),25)),"")</f>
        <v/>
      </c>
      <c r="Z42" s="7" t="str">
        <f>IF(COUNTIF(List!D$48:D$77,A42)&gt;=1,IF(INDEX(List!B$48:AA$77,MATCH(A42, List!D$48:D$77, 0),26)=0, "",INDEX(List!B$48:AA$77,MATCH(A42, List!D$48:D$77, 0),26)),"")</f>
        <v/>
      </c>
    </row>
    <row r="43" spans="1:26" ht="13.9" customHeight="1" x14ac:dyDescent="0.25">
      <c r="A43" s="256">
        <v>40</v>
      </c>
      <c r="B43" s="235" t="str">
        <f t="shared" si="0"/>
        <v/>
      </c>
      <c r="C43" s="52" t="str">
        <f>IF(A43&lt;=MAX(List!D$8:D$122), 'Tab Sheet'!A43, "")</f>
        <v/>
      </c>
      <c r="D43" s="257" t="str">
        <f>IF(COUNTIF(List!D$8:D$122,A43)&gt;=1,INDEX(List!B$8:AA$122,MATCH(A43, List!D$8:D$122, 0),4),"")</f>
        <v/>
      </c>
      <c r="E43" s="258" t="str">
        <f>IF(COUNTIF(List!D$8:D$122,A43)&gt;=1,IF(INDEX(List!B$8:AA$122,MATCH(A43, List!D$8:D$122, 0),5)=0, "", INDEX(List!B$8:AA$122,MATCH(A43, List!D$8:D$122, 0),5)),"")</f>
        <v/>
      </c>
      <c r="F43" s="94" t="str">
        <f>IF(COUNTIF(List!D$8:D$122,A43)&gt;=1,IF(INDEX(List!B$8:AA$122,MATCH(A43, List!D$8:D$122, 0),6)=0, "",INDEX(List!B$8:AA$122,MATCH(A43, List!D$8:D$122, 0),6)),"")</f>
        <v/>
      </c>
      <c r="G43" s="91" t="str">
        <f>IF(COUNTIF(List!D$8:D$122,A43)&gt;=1,IF(INDEX(List!B$8:AA$122,MATCH(A43, List!D$8:D$122, 0),7)=0, "",INDEX(List!B$8:AA$122,MATCH(A43, List!D$8:D$122, 0),7)),"")</f>
        <v/>
      </c>
      <c r="H43" s="91" t="str">
        <f>IF(COUNTIF(List!D$8:D$122,A43)&gt;=1,IF(INDEX(List!B$8:AA$122,MATCH(A43, List!D$8:D$122, 0),8)=0, "",INDEX(List!B$8:AA$122,MATCH(A43, List!D$8:D$122, 0),8)),"")</f>
        <v/>
      </c>
      <c r="I43" s="91" t="str">
        <f>IF(COUNTIF(List!D$8:D$122,A43)&gt;=1,IF(INDEX(List!B$8:AA$122,MATCH(A43, List!D$8:D$122, 0),20)=0, "",INDEX(List!B$8:AA$122,MATCH(A43, List!D$8:D$122, 0),20)),"")</f>
        <v/>
      </c>
      <c r="J43" s="91" t="str">
        <f>IF(COUNTIF(List!D$8:D$122,A43)&gt;=1,IF(INDEX(List!B$8:AA$122,MATCH(A43, List!D$8:D$122, 0),9)=0, "",INDEX(List!B$8:AA$122,MATCH(A43, List!D$8:D$122, 0),9)),"")</f>
        <v/>
      </c>
      <c r="K43" s="91" t="str">
        <f>IF(COUNTIF(List!D$8:D$122,A43)&gt;=1,IF(INDEX(List!B$8:AA$122,MATCH(A43, List!D$8:D$122, 0),10)=0, "",INDEX(List!B$8:AA$122,MATCH(A43, List!D$8:D$122, 0),10)),"")</f>
        <v/>
      </c>
      <c r="L43" s="91" t="str">
        <f>IF(COUNTIF(List!D$8:D$122,A43)&gt;=1,IF(INDEX(List!B$8:AA$122,MATCH(A43, List!D$8:D$122, 0),11)=0, "",INDEX(List!B$8:AA$122,MATCH(A43, List!D$8:D$122, 0),11)),"")</f>
        <v/>
      </c>
      <c r="M43" s="259" t="str">
        <f>IF(COUNTIF(List!D$8:D$122,A43)&gt;=1,IF(INDEX(List!B$8:AA$122,MATCH(A43, List!D$8:D$122, 0),12)=0, "",INDEX(List!B$8:AA$122,MATCH(A43, List!D$8:D$122, 0),12)),"")</f>
        <v/>
      </c>
      <c r="N43" s="260" t="str">
        <f>IF(COUNTIF(List!D$8:D$122,A43)&gt;=1,IF(INDEX(List!B$8:AA$122,MATCH(A43, List!D$8:D$122, 0),13)=0, "",INDEX(List!B$8:AA$122,MATCH(A43, List!D$8:D$122, 0),13)),"")</f>
        <v/>
      </c>
      <c r="O43" s="261" t="str">
        <f>IF(COUNTIF(List!D$8:D$122,A43)&gt;=1,IF(INDEX(List!B$8:AA$122,MATCH(A43, List!D$8:D$122, 0),14)=0, "",INDEX(List!B$8:AA$122,MATCH(A43, List!D$8:D$122, 0),14)),"")</f>
        <v/>
      </c>
      <c r="P43" s="261" t="str">
        <f>IF(COUNTIF(List!D$8:D$122,A43)&gt;=1,IF(INDEX(List!B$8:AA$122,MATCH(A43, List!D$8:D$122, 0),15)=0, "",INDEX(List!B$8:AA$122,MATCH(A43, List!D$8:D$122, 0),15)),"")</f>
        <v/>
      </c>
      <c r="Q43" s="261" t="str">
        <f>IF(COUNTIF(List!D$8:D$122,A43)&gt;=1,IF(INDEX(List!B$8:AA$122,MATCH(A43, List!D$8:D$122, 0),16)=0, "",INDEX(List!B$8:AA$122,MATCH(A43, List!D$8:D$122, 0),16)),"")</f>
        <v/>
      </c>
      <c r="R43" s="261" t="str">
        <f>IF(COUNTIF(List!D$8:D$122,A43)&gt;=1,IF(INDEX(List!B$8:AA$122,MATCH(A43, List!D$8:D$122, 0),17)=0, "",INDEX(List!B$8:AA$122,MATCH(A43, List!D$8:D$122, 0),17)),"")</f>
        <v/>
      </c>
      <c r="S43" s="261" t="str">
        <f>IF(COUNTIF(List!D$8:D$122,A43)&gt;=1,IF(INDEX(List!B$8:AA$122,MATCH(A43, List!D$8:D$122, 0),18)=0, "",INDEX(List!B$8:AA$122,MATCH(A43, List!D$8:D$122, 0),18)),"")</f>
        <v/>
      </c>
      <c r="T43" s="53" t="str">
        <f>IF(COUNTIF(List!D$8:D$122,A43)&gt;=1,IF(INDEX(List!B$8:AA$122,MATCH(A43, List!D$8:D$122, 0),19)=0, "",INDEX(List!B$8:AA$122,MATCH(A43, List!D$8:D$122, 0),19)),"")</f>
        <v/>
      </c>
      <c r="U43" s="94" t="str">
        <f>IF(COUNTIF(List!D$78:D$122,A43)&gt;=1,IF(INDEX(List!B$78:AA$122,MATCH(A43, List!D$78:D$122, 0),21)=0, "",INDEX(List!B$78:AA$122,MATCH(A43, List!D$78:D$122, 0),21)),"")</f>
        <v/>
      </c>
      <c r="V43" s="259" t="str">
        <f>IF(COUNTIF(List!D$78:D$122,A43)&gt;=1,IF(INDEX(List!B$78:AA$122,MATCH(A43, List!D$78:D$122, 0),22)=0, "",INDEX(List!B$78:AA$122,MATCH(A43, List!D$78:D$122, 0),22)),"")</f>
        <v/>
      </c>
      <c r="W43" s="260" t="str">
        <f>IF(COUNTIF(List!D$48:D$77,A43)&gt;=1,IF(INDEX(List!B$48:AA$77,MATCH(A43, List!D$48:D$77, 0),23)=0, "",INDEX(List!B$48:AA$77,MATCH(A43, List!D$48:D$77, 0),23)),"")</f>
        <v/>
      </c>
      <c r="X43" s="261" t="str">
        <f>IF(COUNTIF(List!D$48:D$77,A43)&gt;=1,IF(INDEX(List!B$48:AA$77,MATCH(A43, List!D$48:D$77, 0),24)=0, "",INDEX(List!B$48:AA$77,MATCH(A43, List!D$48:D$77, 0),24)),"")</f>
        <v/>
      </c>
      <c r="Y43" s="261" t="str">
        <f>IF(COUNTIF(List!D$48:D$77,A43)&gt;=1,IF(INDEX(List!B$48:AA$77,MATCH(A43, List!D$48:D$77, 0),25)=0, "",INDEX(List!B$48:AA$77,MATCH(A43, List!D$48:D$77, 0),25)),"")</f>
        <v/>
      </c>
      <c r="Z43" s="53" t="str">
        <f>IF(COUNTIF(List!D$48:D$77,A43)&gt;=1,IF(INDEX(List!B$48:AA$77,MATCH(A43, List!D$48:D$77, 0),26)=0, "",INDEX(List!B$48:AA$77,MATCH(A43, List!D$48:D$77, 0),26)),"")</f>
        <v/>
      </c>
    </row>
    <row r="44" spans="1:26" ht="13.9" customHeight="1" x14ac:dyDescent="0.25">
      <c r="A44" s="254">
        <v>41</v>
      </c>
      <c r="B44" s="25" t="str">
        <f t="shared" si="0"/>
        <v/>
      </c>
      <c r="C44" s="228" t="str">
        <f>IF(A44&lt;=MAX(List!D$8:D$122), 'Tab Sheet'!A44, "")</f>
        <v/>
      </c>
      <c r="D44" s="233" t="str">
        <f>IF(COUNTIF(List!D$8:D$122,A44)&gt;=1,INDEX(List!B$8:AA$122,MATCH(A44, List!D$8:D$122, 0),4),"")</f>
        <v/>
      </c>
      <c r="E44" s="43" t="str">
        <f>IF(COUNTIF(List!D$8:D$122,A44)&gt;=1,IF(INDEX(List!B$8:AA$122,MATCH(A44, List!D$8:D$122, 0),5)=0, "", INDEX(List!B$8:AA$122,MATCH(A44, List!D$8:D$122, 0),5)),"")</f>
        <v/>
      </c>
      <c r="F44" s="26" t="str">
        <f>IF(COUNTIF(List!D$8:D$122,A44)&gt;=1,IF(INDEX(List!B$8:AA$122,MATCH(A44, List!D$8:D$122, 0),6)=0, "",INDEX(List!B$8:AA$122,MATCH(A44, List!D$8:D$122, 0),6)),"")</f>
        <v/>
      </c>
      <c r="G44" s="223" t="str">
        <f>IF(COUNTIF(List!D$8:D$122,A44)&gt;=1,IF(INDEX(List!B$8:AA$122,MATCH(A44, List!D$8:D$122, 0),7)=0, "",INDEX(List!B$8:AA$122,MATCH(A44, List!D$8:D$122, 0),7)),"")</f>
        <v/>
      </c>
      <c r="H44" s="223" t="str">
        <f>IF(COUNTIF(List!D$8:D$122,A44)&gt;=1,IF(INDEX(List!B$8:AA$122,MATCH(A44, List!D$8:D$122, 0),8)=0, "",INDEX(List!B$8:AA$122,MATCH(A44, List!D$8:D$122, 0),8)),"")</f>
        <v/>
      </c>
      <c r="I44" s="223" t="str">
        <f>IF(COUNTIF(List!D$8:D$122,A44)&gt;=1,IF(INDEX(List!B$8:AA$122,MATCH(A44, List!D$8:D$122, 0),20)=0, "",INDEX(List!B$8:AA$122,MATCH(A44, List!D$8:D$122, 0),20)),"")</f>
        <v/>
      </c>
      <c r="J44" s="223" t="str">
        <f>IF(COUNTIF(List!D$8:D$122,A44)&gt;=1,IF(INDEX(List!B$8:AA$122,MATCH(A44, List!D$8:D$122, 0),9)=0, "",INDEX(List!B$8:AA$122,MATCH(A44, List!D$8:D$122, 0),9)),"")</f>
        <v/>
      </c>
      <c r="K44" s="223" t="str">
        <f>IF(COUNTIF(List!D$8:D$122,A44)&gt;=1,IF(INDEX(List!B$8:AA$122,MATCH(A44, List!D$8:D$122, 0),10)=0, "",INDEX(List!B$8:AA$122,MATCH(A44, List!D$8:D$122, 0),10)),"")</f>
        <v/>
      </c>
      <c r="L44" s="223" t="str">
        <f>IF(COUNTIF(List!D$8:D$122,A44)&gt;=1,IF(INDEX(List!B$8:AA$122,MATCH(A44, List!D$8:D$122, 0),11)=0, "",INDEX(List!B$8:AA$122,MATCH(A44, List!D$8:D$122, 0),11)),"")</f>
        <v/>
      </c>
      <c r="M44" s="224" t="str">
        <f>IF(COUNTIF(List!D$8:D$122,A44)&gt;=1,IF(INDEX(List!B$8:AA$122,MATCH(A44, List!D$8:D$122, 0),12)=0, "",INDEX(List!B$8:AA$122,MATCH(A44, List!D$8:D$122, 0),12)),"")</f>
        <v/>
      </c>
      <c r="N44" s="11" t="str">
        <f>IF(COUNTIF(List!D$8:D$122,A44)&gt;=1,IF(INDEX(List!B$8:AA$122,MATCH(A44, List!D$8:D$122, 0),13)=0, "",INDEX(List!B$8:AA$122,MATCH(A44, List!D$8:D$122, 0),13)),"")</f>
        <v/>
      </c>
      <c r="O44" s="12" t="str">
        <f>IF(COUNTIF(List!D$8:D$122,A44)&gt;=1,IF(INDEX(List!B$8:AA$122,MATCH(A44, List!D$8:D$122, 0),14)=0, "",INDEX(List!B$8:AA$122,MATCH(A44, List!D$8:D$122, 0),14)),"")</f>
        <v/>
      </c>
      <c r="P44" s="12" t="str">
        <f>IF(COUNTIF(List!D$8:D$122,A44)&gt;=1,IF(INDEX(List!B$8:AA$122,MATCH(A44, List!D$8:D$122, 0),15)=0, "",INDEX(List!B$8:AA$122,MATCH(A44, List!D$8:D$122, 0),15)),"")</f>
        <v/>
      </c>
      <c r="Q44" s="12" t="str">
        <f>IF(COUNTIF(List!D$8:D$122,A44)&gt;=1,IF(INDEX(List!B$8:AA$122,MATCH(A44, List!D$8:D$122, 0),16)=0, "",INDEX(List!B$8:AA$122,MATCH(A44, List!D$8:D$122, 0),16)),"")</f>
        <v/>
      </c>
      <c r="R44" s="12" t="str">
        <f>IF(COUNTIF(List!D$8:D$122,A44)&gt;=1,IF(INDEX(List!B$8:AA$122,MATCH(A44, List!D$8:D$122, 0),17)=0, "",INDEX(List!B$8:AA$122,MATCH(A44, List!D$8:D$122, 0),17)),"")</f>
        <v/>
      </c>
      <c r="S44" s="12" t="str">
        <f>IF(COUNTIF(List!D$8:D$122,A44)&gt;=1,IF(INDEX(List!B$8:AA$122,MATCH(A44, List!D$8:D$122, 0),18)=0, "",INDEX(List!B$8:AA$122,MATCH(A44, List!D$8:D$122, 0),18)),"")</f>
        <v/>
      </c>
      <c r="T44" s="10" t="str">
        <f>IF(COUNTIF(List!D$8:D$122,A44)&gt;=1,IF(INDEX(List!B$8:AA$122,MATCH(A44, List!D$8:D$122, 0),19)=0, "",INDEX(List!B$8:AA$122,MATCH(A44, List!D$8:D$122, 0),19)),"")</f>
        <v/>
      </c>
      <c r="U44" s="26" t="str">
        <f>IF(COUNTIF(List!D$78:D$122,A44)&gt;=1,IF(INDEX(List!B$78:AA$122,MATCH(A44, List!D$78:D$122, 0),21)=0, "",INDEX(List!B$78:AA$122,MATCH(A44, List!D$78:D$122, 0),21)),"")</f>
        <v/>
      </c>
      <c r="V44" s="224" t="str">
        <f>IF(COUNTIF(List!D$78:D$122,A44)&gt;=1,IF(INDEX(List!B$78:AA$122,MATCH(A44, List!D$78:D$122, 0),22)=0, "",INDEX(List!B$78:AA$122,MATCH(A44, List!D$78:D$122, 0),22)),"")</f>
        <v/>
      </c>
      <c r="W44" s="11" t="str">
        <f>IF(COUNTIF(List!D$48:D$77,A44)&gt;=1,IF(INDEX(List!B$48:AA$77,MATCH(A44, List!D$48:D$77, 0),23)=0, "",INDEX(List!B$48:AA$77,MATCH(A44, List!D$48:D$77, 0),23)),"")</f>
        <v/>
      </c>
      <c r="X44" s="12" t="str">
        <f>IF(COUNTIF(List!D$48:D$77,A44)&gt;=1,IF(INDEX(List!B$48:AA$77,MATCH(A44, List!D$48:D$77, 0),24)=0, "",INDEX(List!B$48:AA$77,MATCH(A44, List!D$48:D$77, 0),24)),"")</f>
        <v/>
      </c>
      <c r="Y44" s="12" t="str">
        <f>IF(COUNTIF(List!D$48:D$77,A44)&gt;=1,IF(INDEX(List!B$48:AA$77,MATCH(A44, List!D$48:D$77, 0),25)=0, "",INDEX(List!B$48:AA$77,MATCH(A44, List!D$48:D$77, 0),25)),"")</f>
        <v/>
      </c>
      <c r="Z44" s="10" t="str">
        <f>IF(COUNTIF(List!D$48:D$77,A44)&gt;=1,IF(INDEX(List!B$48:AA$77,MATCH(A44, List!D$48:D$77, 0),26)=0, "",INDEX(List!B$48:AA$77,MATCH(A44, List!D$48:D$77, 0),26)),"")</f>
        <v/>
      </c>
    </row>
    <row r="45" spans="1:26" ht="13.9" customHeight="1" x14ac:dyDescent="0.25">
      <c r="A45" s="254">
        <v>42</v>
      </c>
      <c r="B45" s="25" t="str">
        <f t="shared" si="0"/>
        <v/>
      </c>
      <c r="C45" s="228" t="str">
        <f>IF(A45&lt;=MAX(List!D$8:D$122), 'Tab Sheet'!A45, "")</f>
        <v/>
      </c>
      <c r="D45" s="233" t="str">
        <f>IF(COUNTIF(List!D$8:D$122,A45)&gt;=1,INDEX(List!B$8:AA$122,MATCH(A45, List!D$8:D$122, 0),4),"")</f>
        <v/>
      </c>
      <c r="E45" s="43" t="str">
        <f>IF(COUNTIF(List!D$8:D$122,A45)&gt;=1,IF(INDEX(List!B$8:AA$122,MATCH(A45, List!D$8:D$122, 0),5)=0, "", INDEX(List!B$8:AA$122,MATCH(A45, List!D$8:D$122, 0),5)),"")</f>
        <v/>
      </c>
      <c r="F45" s="26" t="str">
        <f>IF(COUNTIF(List!D$8:D$122,A45)&gt;=1,IF(INDEX(List!B$8:AA$122,MATCH(A45, List!D$8:D$122, 0),6)=0, "",INDEX(List!B$8:AA$122,MATCH(A45, List!D$8:D$122, 0),6)),"")</f>
        <v/>
      </c>
      <c r="G45" s="223" t="str">
        <f>IF(COUNTIF(List!D$8:D$122,A45)&gt;=1,IF(INDEX(List!B$8:AA$122,MATCH(A45, List!D$8:D$122, 0),7)=0, "",INDEX(List!B$8:AA$122,MATCH(A45, List!D$8:D$122, 0),7)),"")</f>
        <v/>
      </c>
      <c r="H45" s="223" t="str">
        <f>IF(COUNTIF(List!D$8:D$122,A45)&gt;=1,IF(INDEX(List!B$8:AA$122,MATCH(A45, List!D$8:D$122, 0),8)=0, "",INDEX(List!B$8:AA$122,MATCH(A45, List!D$8:D$122, 0),8)),"")</f>
        <v/>
      </c>
      <c r="I45" s="223" t="str">
        <f>IF(COUNTIF(List!D$8:D$122,A45)&gt;=1,IF(INDEX(List!B$8:AA$122,MATCH(A45, List!D$8:D$122, 0),20)=0, "",INDEX(List!B$8:AA$122,MATCH(A45, List!D$8:D$122, 0),20)),"")</f>
        <v/>
      </c>
      <c r="J45" s="223" t="str">
        <f>IF(COUNTIF(List!D$8:D$122,A45)&gt;=1,IF(INDEX(List!B$8:AA$122,MATCH(A45, List!D$8:D$122, 0),9)=0, "",INDEX(List!B$8:AA$122,MATCH(A45, List!D$8:D$122, 0),9)),"")</f>
        <v/>
      </c>
      <c r="K45" s="223" t="str">
        <f>IF(COUNTIF(List!D$8:D$122,A45)&gt;=1,IF(INDEX(List!B$8:AA$122,MATCH(A45, List!D$8:D$122, 0),10)=0, "",INDEX(List!B$8:AA$122,MATCH(A45, List!D$8:D$122, 0),10)),"")</f>
        <v/>
      </c>
      <c r="L45" s="223" t="str">
        <f>IF(COUNTIF(List!D$8:D$122,A45)&gt;=1,IF(INDEX(List!B$8:AA$122,MATCH(A45, List!D$8:D$122, 0),11)=0, "",INDEX(List!B$8:AA$122,MATCH(A45, List!D$8:D$122, 0),11)),"")</f>
        <v/>
      </c>
      <c r="M45" s="224" t="str">
        <f>IF(COUNTIF(List!D$8:D$122,A45)&gt;=1,IF(INDEX(List!B$8:AA$122,MATCH(A45, List!D$8:D$122, 0),12)=0, "",INDEX(List!B$8:AA$122,MATCH(A45, List!D$8:D$122, 0),12)),"")</f>
        <v/>
      </c>
      <c r="N45" s="11" t="str">
        <f>IF(COUNTIF(List!D$8:D$122,A45)&gt;=1,IF(INDEX(List!B$8:AA$122,MATCH(A45, List!D$8:D$122, 0),13)=0, "",INDEX(List!B$8:AA$122,MATCH(A45, List!D$8:D$122, 0),13)),"")</f>
        <v/>
      </c>
      <c r="O45" s="12" t="str">
        <f>IF(COUNTIF(List!D$8:D$122,A45)&gt;=1,IF(INDEX(List!B$8:AA$122,MATCH(A45, List!D$8:D$122, 0),14)=0, "",INDEX(List!B$8:AA$122,MATCH(A45, List!D$8:D$122, 0),14)),"")</f>
        <v/>
      </c>
      <c r="P45" s="12" t="str">
        <f>IF(COUNTIF(List!D$8:D$122,A45)&gt;=1,IF(INDEX(List!B$8:AA$122,MATCH(A45, List!D$8:D$122, 0),15)=0, "",INDEX(List!B$8:AA$122,MATCH(A45, List!D$8:D$122, 0),15)),"")</f>
        <v/>
      </c>
      <c r="Q45" s="12" t="str">
        <f>IF(COUNTIF(List!D$8:D$122,A45)&gt;=1,IF(INDEX(List!B$8:AA$122,MATCH(A45, List!D$8:D$122, 0),16)=0, "",INDEX(List!B$8:AA$122,MATCH(A45, List!D$8:D$122, 0),16)),"")</f>
        <v/>
      </c>
      <c r="R45" s="12" t="str">
        <f>IF(COUNTIF(List!D$8:D$122,A45)&gt;=1,IF(INDEX(List!B$8:AA$122,MATCH(A45, List!D$8:D$122, 0),17)=0, "",INDEX(List!B$8:AA$122,MATCH(A45, List!D$8:D$122, 0),17)),"")</f>
        <v/>
      </c>
      <c r="S45" s="12" t="str">
        <f>IF(COUNTIF(List!D$8:D$122,A45)&gt;=1,IF(INDEX(List!B$8:AA$122,MATCH(A45, List!D$8:D$122, 0),18)=0, "",INDEX(List!B$8:AA$122,MATCH(A45, List!D$8:D$122, 0),18)),"")</f>
        <v/>
      </c>
      <c r="T45" s="10" t="str">
        <f>IF(COUNTIF(List!D$8:D$122,A45)&gt;=1,IF(INDEX(List!B$8:AA$122,MATCH(A45, List!D$8:D$122, 0),19)=0, "",INDEX(List!B$8:AA$122,MATCH(A45, List!D$8:D$122, 0),19)),"")</f>
        <v/>
      </c>
      <c r="U45" s="26" t="str">
        <f>IF(COUNTIF(List!D$78:D$122,A45)&gt;=1,IF(INDEX(List!B$78:AA$122,MATCH(A45, List!D$78:D$122, 0),21)=0, "",INDEX(List!B$78:AA$122,MATCH(A45, List!D$78:D$122, 0),21)),"")</f>
        <v/>
      </c>
      <c r="V45" s="224" t="str">
        <f>IF(COUNTIF(List!D$78:D$122,A45)&gt;=1,IF(INDEX(List!B$78:AA$122,MATCH(A45, List!D$78:D$122, 0),22)=0, "",INDEX(List!B$78:AA$122,MATCH(A45, List!D$78:D$122, 0),22)),"")</f>
        <v/>
      </c>
      <c r="W45" s="11" t="str">
        <f>IF(COUNTIF(List!D$48:D$77,A45)&gt;=1,IF(INDEX(List!B$48:AA$77,MATCH(A45, List!D$48:D$77, 0),23)=0, "",INDEX(List!B$48:AA$77,MATCH(A45, List!D$48:D$77, 0),23)),"")</f>
        <v/>
      </c>
      <c r="X45" s="12" t="str">
        <f>IF(COUNTIF(List!D$48:D$77,A45)&gt;=1,IF(INDEX(List!B$48:AA$77,MATCH(A45, List!D$48:D$77, 0),24)=0, "",INDEX(List!B$48:AA$77,MATCH(A45, List!D$48:D$77, 0),24)),"")</f>
        <v/>
      </c>
      <c r="Y45" s="12" t="str">
        <f>IF(COUNTIF(List!D$48:D$77,A45)&gt;=1,IF(INDEX(List!B$48:AA$77,MATCH(A45, List!D$48:D$77, 0),25)=0, "",INDEX(List!B$48:AA$77,MATCH(A45, List!D$48:D$77, 0),25)),"")</f>
        <v/>
      </c>
      <c r="Z45" s="10" t="str">
        <f>IF(COUNTIF(List!D$48:D$77,A45)&gt;=1,IF(INDEX(List!B$48:AA$77,MATCH(A45, List!D$48:D$77, 0),26)=0, "",INDEX(List!B$48:AA$77,MATCH(A45, List!D$48:D$77, 0),26)),"")</f>
        <v/>
      </c>
    </row>
    <row r="46" spans="1:26" ht="13.9" customHeight="1" x14ac:dyDescent="0.25">
      <c r="A46" s="254">
        <v>43</v>
      </c>
      <c r="B46" s="25" t="str">
        <f t="shared" si="0"/>
        <v/>
      </c>
      <c r="C46" s="228" t="str">
        <f>IF(A46&lt;=MAX(List!D$8:D$122), 'Tab Sheet'!A46, "")</f>
        <v/>
      </c>
      <c r="D46" s="233" t="str">
        <f>IF(COUNTIF(List!D$8:D$122,A46)&gt;=1,INDEX(List!B$8:AA$122,MATCH(A46, List!D$8:D$122, 0),4),"")</f>
        <v/>
      </c>
      <c r="E46" s="43" t="str">
        <f>IF(COUNTIF(List!D$8:D$122,A46)&gt;=1,IF(INDEX(List!B$8:AA$122,MATCH(A46, List!D$8:D$122, 0),5)=0, "", INDEX(List!B$8:AA$122,MATCH(A46, List!D$8:D$122, 0),5)),"")</f>
        <v/>
      </c>
      <c r="F46" s="26" t="str">
        <f>IF(COUNTIF(List!D$8:D$122,A46)&gt;=1,IF(INDEX(List!B$8:AA$122,MATCH(A46, List!D$8:D$122, 0),6)=0, "",INDEX(List!B$8:AA$122,MATCH(A46, List!D$8:D$122, 0),6)),"")</f>
        <v/>
      </c>
      <c r="G46" s="223" t="str">
        <f>IF(COUNTIF(List!D$8:D$122,A46)&gt;=1,IF(INDEX(List!B$8:AA$122,MATCH(A46, List!D$8:D$122, 0),7)=0, "",INDEX(List!B$8:AA$122,MATCH(A46, List!D$8:D$122, 0),7)),"")</f>
        <v/>
      </c>
      <c r="H46" s="223" t="str">
        <f>IF(COUNTIF(List!D$8:D$122,A46)&gt;=1,IF(INDEX(List!B$8:AA$122,MATCH(A46, List!D$8:D$122, 0),8)=0, "",INDEX(List!B$8:AA$122,MATCH(A46, List!D$8:D$122, 0),8)),"")</f>
        <v/>
      </c>
      <c r="I46" s="223" t="str">
        <f>IF(COUNTIF(List!D$8:D$122,A46)&gt;=1,IF(INDEX(List!B$8:AA$122,MATCH(A46, List!D$8:D$122, 0),20)=0, "",INDEX(List!B$8:AA$122,MATCH(A46, List!D$8:D$122, 0),20)),"")</f>
        <v/>
      </c>
      <c r="J46" s="223" t="str">
        <f>IF(COUNTIF(List!D$8:D$122,A46)&gt;=1,IF(INDEX(List!B$8:AA$122,MATCH(A46, List!D$8:D$122, 0),9)=0, "",INDEX(List!B$8:AA$122,MATCH(A46, List!D$8:D$122, 0),9)),"")</f>
        <v/>
      </c>
      <c r="K46" s="223" t="str">
        <f>IF(COUNTIF(List!D$8:D$122,A46)&gt;=1,IF(INDEX(List!B$8:AA$122,MATCH(A46, List!D$8:D$122, 0),10)=0, "",INDEX(List!B$8:AA$122,MATCH(A46, List!D$8:D$122, 0),10)),"")</f>
        <v/>
      </c>
      <c r="L46" s="223" t="str">
        <f>IF(COUNTIF(List!D$8:D$122,A46)&gt;=1,IF(INDEX(List!B$8:AA$122,MATCH(A46, List!D$8:D$122, 0),11)=0, "",INDEX(List!B$8:AA$122,MATCH(A46, List!D$8:D$122, 0),11)),"")</f>
        <v/>
      </c>
      <c r="M46" s="224" t="str">
        <f>IF(COUNTIF(List!D$8:D$122,A46)&gt;=1,IF(INDEX(List!B$8:AA$122,MATCH(A46, List!D$8:D$122, 0),12)=0, "",INDEX(List!B$8:AA$122,MATCH(A46, List!D$8:D$122, 0),12)),"")</f>
        <v/>
      </c>
      <c r="N46" s="11" t="str">
        <f>IF(COUNTIF(List!D$8:D$122,A46)&gt;=1,IF(INDEX(List!B$8:AA$122,MATCH(A46, List!D$8:D$122, 0),13)=0, "",INDEX(List!B$8:AA$122,MATCH(A46, List!D$8:D$122, 0),13)),"")</f>
        <v/>
      </c>
      <c r="O46" s="12" t="str">
        <f>IF(COUNTIF(List!D$8:D$122,A46)&gt;=1,IF(INDEX(List!B$8:AA$122,MATCH(A46, List!D$8:D$122, 0),14)=0, "",INDEX(List!B$8:AA$122,MATCH(A46, List!D$8:D$122, 0),14)),"")</f>
        <v/>
      </c>
      <c r="P46" s="12" t="str">
        <f>IF(COUNTIF(List!D$8:D$122,A46)&gt;=1,IF(INDEX(List!B$8:AA$122,MATCH(A46, List!D$8:D$122, 0),15)=0, "",INDEX(List!B$8:AA$122,MATCH(A46, List!D$8:D$122, 0),15)),"")</f>
        <v/>
      </c>
      <c r="Q46" s="12" t="str">
        <f>IF(COUNTIF(List!D$8:D$122,A46)&gt;=1,IF(INDEX(List!B$8:AA$122,MATCH(A46, List!D$8:D$122, 0),16)=0, "",INDEX(List!B$8:AA$122,MATCH(A46, List!D$8:D$122, 0),16)),"")</f>
        <v/>
      </c>
      <c r="R46" s="12" t="str">
        <f>IF(COUNTIF(List!D$8:D$122,A46)&gt;=1,IF(INDEX(List!B$8:AA$122,MATCH(A46, List!D$8:D$122, 0),17)=0, "",INDEX(List!B$8:AA$122,MATCH(A46, List!D$8:D$122, 0),17)),"")</f>
        <v/>
      </c>
      <c r="S46" s="12" t="str">
        <f>IF(COUNTIF(List!D$8:D$122,A46)&gt;=1,IF(INDEX(List!B$8:AA$122,MATCH(A46, List!D$8:D$122, 0),18)=0, "",INDEX(List!B$8:AA$122,MATCH(A46, List!D$8:D$122, 0),18)),"")</f>
        <v/>
      </c>
      <c r="T46" s="10" t="str">
        <f>IF(COUNTIF(List!D$8:D$122,A46)&gt;=1,IF(INDEX(List!B$8:AA$122,MATCH(A46, List!D$8:D$122, 0),19)=0, "",INDEX(List!B$8:AA$122,MATCH(A46, List!D$8:D$122, 0),19)),"")</f>
        <v/>
      </c>
      <c r="U46" s="26" t="str">
        <f>IF(COUNTIF(List!D$78:D$122,A46)&gt;=1,IF(INDEX(List!B$78:AA$122,MATCH(A46, List!D$78:D$122, 0),21)=0, "",INDEX(List!B$78:AA$122,MATCH(A46, List!D$78:D$122, 0),21)),"")</f>
        <v/>
      </c>
      <c r="V46" s="224" t="str">
        <f>IF(COUNTIF(List!D$78:D$122,A46)&gt;=1,IF(INDEX(List!B$78:AA$122,MATCH(A46, List!D$78:D$122, 0),22)=0, "",INDEX(List!B$78:AA$122,MATCH(A46, List!D$78:D$122, 0),22)),"")</f>
        <v/>
      </c>
      <c r="W46" s="11" t="str">
        <f>IF(COUNTIF(List!D$48:D$77,A46)&gt;=1,IF(INDEX(List!B$48:AA$77,MATCH(A46, List!D$48:D$77, 0),23)=0, "",INDEX(List!B$48:AA$77,MATCH(A46, List!D$48:D$77, 0),23)),"")</f>
        <v/>
      </c>
      <c r="X46" s="12" t="str">
        <f>IF(COUNTIF(List!D$48:D$77,A46)&gt;=1,IF(INDEX(List!B$48:AA$77,MATCH(A46, List!D$48:D$77, 0),24)=0, "",INDEX(List!B$48:AA$77,MATCH(A46, List!D$48:D$77, 0),24)),"")</f>
        <v/>
      </c>
      <c r="Y46" s="12" t="str">
        <f>IF(COUNTIF(List!D$48:D$77,A46)&gt;=1,IF(INDEX(List!B$48:AA$77,MATCH(A46, List!D$48:D$77, 0),25)=0, "",INDEX(List!B$48:AA$77,MATCH(A46, List!D$48:D$77, 0),25)),"")</f>
        <v/>
      </c>
      <c r="Z46" s="10" t="str">
        <f>IF(COUNTIF(List!D$48:D$77,A46)&gt;=1,IF(INDEX(List!B$48:AA$77,MATCH(A46, List!D$48:D$77, 0),26)=0, "",INDEX(List!B$48:AA$77,MATCH(A46, List!D$48:D$77, 0),26)),"")</f>
        <v/>
      </c>
    </row>
    <row r="47" spans="1:26" ht="13.9" customHeight="1" x14ac:dyDescent="0.25">
      <c r="A47" s="254">
        <v>44</v>
      </c>
      <c r="B47" s="25" t="str">
        <f t="shared" si="0"/>
        <v/>
      </c>
      <c r="C47" s="228" t="str">
        <f>IF(A47&lt;=MAX(List!D$8:D$122), 'Tab Sheet'!A47, "")</f>
        <v/>
      </c>
      <c r="D47" s="233" t="str">
        <f>IF(COUNTIF(List!D$8:D$122,A47)&gt;=1,INDEX(List!B$8:AA$122,MATCH(A47, List!D$8:D$122, 0),4),"")</f>
        <v/>
      </c>
      <c r="E47" s="43" t="str">
        <f>IF(COUNTIF(List!D$8:D$122,A47)&gt;=1,IF(INDEX(List!B$8:AA$122,MATCH(A47, List!D$8:D$122, 0),5)=0, "", INDEX(List!B$8:AA$122,MATCH(A47, List!D$8:D$122, 0),5)),"")</f>
        <v/>
      </c>
      <c r="F47" s="26" t="str">
        <f>IF(COUNTIF(List!D$8:D$122,A47)&gt;=1,IF(INDEX(List!B$8:AA$122,MATCH(A47, List!D$8:D$122, 0),6)=0, "",INDEX(List!B$8:AA$122,MATCH(A47, List!D$8:D$122, 0),6)),"")</f>
        <v/>
      </c>
      <c r="G47" s="223" t="str">
        <f>IF(COUNTIF(List!D$8:D$122,A47)&gt;=1,IF(INDEX(List!B$8:AA$122,MATCH(A47, List!D$8:D$122, 0),7)=0, "",INDEX(List!B$8:AA$122,MATCH(A47, List!D$8:D$122, 0),7)),"")</f>
        <v/>
      </c>
      <c r="H47" s="223" t="str">
        <f>IF(COUNTIF(List!D$8:D$122,A47)&gt;=1,IF(INDEX(List!B$8:AA$122,MATCH(A47, List!D$8:D$122, 0),8)=0, "",INDEX(List!B$8:AA$122,MATCH(A47, List!D$8:D$122, 0),8)),"")</f>
        <v/>
      </c>
      <c r="I47" s="223" t="str">
        <f>IF(COUNTIF(List!D$8:D$122,A47)&gt;=1,IF(INDEX(List!B$8:AA$122,MATCH(A47, List!D$8:D$122, 0),20)=0, "",INDEX(List!B$8:AA$122,MATCH(A47, List!D$8:D$122, 0),20)),"")</f>
        <v/>
      </c>
      <c r="J47" s="223" t="str">
        <f>IF(COUNTIF(List!D$8:D$122,A47)&gt;=1,IF(INDEX(List!B$8:AA$122,MATCH(A47, List!D$8:D$122, 0),9)=0, "",INDEX(List!B$8:AA$122,MATCH(A47, List!D$8:D$122, 0),9)),"")</f>
        <v/>
      </c>
      <c r="K47" s="223" t="str">
        <f>IF(COUNTIF(List!D$8:D$122,A47)&gt;=1,IF(INDEX(List!B$8:AA$122,MATCH(A47, List!D$8:D$122, 0),10)=0, "",INDEX(List!B$8:AA$122,MATCH(A47, List!D$8:D$122, 0),10)),"")</f>
        <v/>
      </c>
      <c r="L47" s="223" t="str">
        <f>IF(COUNTIF(List!D$8:D$122,A47)&gt;=1,IF(INDEX(List!B$8:AA$122,MATCH(A47, List!D$8:D$122, 0),11)=0, "",INDEX(List!B$8:AA$122,MATCH(A47, List!D$8:D$122, 0),11)),"")</f>
        <v/>
      </c>
      <c r="M47" s="224" t="str">
        <f>IF(COUNTIF(List!D$8:D$122,A47)&gt;=1,IF(INDEX(List!B$8:AA$122,MATCH(A47, List!D$8:D$122, 0),12)=0, "",INDEX(List!B$8:AA$122,MATCH(A47, List!D$8:D$122, 0),12)),"")</f>
        <v/>
      </c>
      <c r="N47" s="11" t="str">
        <f>IF(COUNTIF(List!D$8:D$122,A47)&gt;=1,IF(INDEX(List!B$8:AA$122,MATCH(A47, List!D$8:D$122, 0),13)=0, "",INDEX(List!B$8:AA$122,MATCH(A47, List!D$8:D$122, 0),13)),"")</f>
        <v/>
      </c>
      <c r="O47" s="12" t="str">
        <f>IF(COUNTIF(List!D$8:D$122,A47)&gt;=1,IF(INDEX(List!B$8:AA$122,MATCH(A47, List!D$8:D$122, 0),14)=0, "",INDEX(List!B$8:AA$122,MATCH(A47, List!D$8:D$122, 0),14)),"")</f>
        <v/>
      </c>
      <c r="P47" s="12" t="str">
        <f>IF(COUNTIF(List!D$8:D$122,A47)&gt;=1,IF(INDEX(List!B$8:AA$122,MATCH(A47, List!D$8:D$122, 0),15)=0, "",INDEX(List!B$8:AA$122,MATCH(A47, List!D$8:D$122, 0),15)),"")</f>
        <v/>
      </c>
      <c r="Q47" s="12" t="str">
        <f>IF(COUNTIF(List!D$8:D$122,A47)&gt;=1,IF(INDEX(List!B$8:AA$122,MATCH(A47, List!D$8:D$122, 0),16)=0, "",INDEX(List!B$8:AA$122,MATCH(A47, List!D$8:D$122, 0),16)),"")</f>
        <v/>
      </c>
      <c r="R47" s="12" t="str">
        <f>IF(COUNTIF(List!D$8:D$122,A47)&gt;=1,IF(INDEX(List!B$8:AA$122,MATCH(A47, List!D$8:D$122, 0),17)=0, "",INDEX(List!B$8:AA$122,MATCH(A47, List!D$8:D$122, 0),17)),"")</f>
        <v/>
      </c>
      <c r="S47" s="12" t="str">
        <f>IF(COUNTIF(List!D$8:D$122,A47)&gt;=1,IF(INDEX(List!B$8:AA$122,MATCH(A47, List!D$8:D$122, 0),18)=0, "",INDEX(List!B$8:AA$122,MATCH(A47, List!D$8:D$122, 0),18)),"")</f>
        <v/>
      </c>
      <c r="T47" s="10" t="str">
        <f>IF(COUNTIF(List!D$8:D$122,A47)&gt;=1,IF(INDEX(List!B$8:AA$122,MATCH(A47, List!D$8:D$122, 0),19)=0, "",INDEX(List!B$8:AA$122,MATCH(A47, List!D$8:D$122, 0),19)),"")</f>
        <v/>
      </c>
      <c r="U47" s="26" t="str">
        <f>IF(COUNTIF(List!D$78:D$122,A47)&gt;=1,IF(INDEX(List!B$78:AA$122,MATCH(A47, List!D$78:D$122, 0),21)=0, "",INDEX(List!B$78:AA$122,MATCH(A47, List!D$78:D$122, 0),21)),"")</f>
        <v/>
      </c>
      <c r="V47" s="224" t="str">
        <f>IF(COUNTIF(List!D$78:D$122,A47)&gt;=1,IF(INDEX(List!B$78:AA$122,MATCH(A47, List!D$78:D$122, 0),22)=0, "",INDEX(List!B$78:AA$122,MATCH(A47, List!D$78:D$122, 0),22)),"")</f>
        <v/>
      </c>
      <c r="W47" s="11" t="str">
        <f>IF(COUNTIF(List!D$48:D$77,A47)&gt;=1,IF(INDEX(List!B$48:AA$77,MATCH(A47, List!D$48:D$77, 0),23)=0, "",INDEX(List!B$48:AA$77,MATCH(A47, List!D$48:D$77, 0),23)),"")</f>
        <v/>
      </c>
      <c r="X47" s="12" t="str">
        <f>IF(COUNTIF(List!D$48:D$77,A47)&gt;=1,IF(INDEX(List!B$48:AA$77,MATCH(A47, List!D$48:D$77, 0),24)=0, "",INDEX(List!B$48:AA$77,MATCH(A47, List!D$48:D$77, 0),24)),"")</f>
        <v/>
      </c>
      <c r="Y47" s="12" t="str">
        <f>IF(COUNTIF(List!D$48:D$77,A47)&gt;=1,IF(INDEX(List!B$48:AA$77,MATCH(A47, List!D$48:D$77, 0),25)=0, "",INDEX(List!B$48:AA$77,MATCH(A47, List!D$48:D$77, 0),25)),"")</f>
        <v/>
      </c>
      <c r="Z47" s="10" t="str">
        <f>IF(COUNTIF(List!D$48:D$77,A47)&gt;=1,IF(INDEX(List!B$48:AA$77,MATCH(A47, List!D$48:D$77, 0),26)=0, "",INDEX(List!B$48:AA$77,MATCH(A47, List!D$48:D$77, 0),26)),"")</f>
        <v/>
      </c>
    </row>
    <row r="48" spans="1:26" ht="13.9" customHeight="1" x14ac:dyDescent="0.25">
      <c r="A48" s="254">
        <v>45</v>
      </c>
      <c r="B48" s="25" t="str">
        <f t="shared" si="0"/>
        <v/>
      </c>
      <c r="C48" s="228" t="str">
        <f>IF(A48&lt;=MAX(List!D$8:D$122), 'Tab Sheet'!A48, "")</f>
        <v/>
      </c>
      <c r="D48" s="233" t="str">
        <f>IF(COUNTIF(List!D$8:D$122,A48)&gt;=1,INDEX(List!B$8:AA$122,MATCH(A48, List!D$8:D$122, 0),4),"")</f>
        <v/>
      </c>
      <c r="E48" s="43" t="str">
        <f>IF(COUNTIF(List!D$8:D$122,A48)&gt;=1,IF(INDEX(List!B$8:AA$122,MATCH(A48, List!D$8:D$122, 0),5)=0, "", INDEX(List!B$8:AA$122,MATCH(A48, List!D$8:D$122, 0),5)),"")</f>
        <v/>
      </c>
      <c r="F48" s="26" t="str">
        <f>IF(COUNTIF(List!D$8:D$122,A48)&gt;=1,IF(INDEX(List!B$8:AA$122,MATCH(A48, List!D$8:D$122, 0),6)=0, "",INDEX(List!B$8:AA$122,MATCH(A48, List!D$8:D$122, 0),6)),"")</f>
        <v/>
      </c>
      <c r="G48" s="223" t="str">
        <f>IF(COUNTIF(List!D$8:D$122,A48)&gt;=1,IF(INDEX(List!B$8:AA$122,MATCH(A48, List!D$8:D$122, 0),7)=0, "",INDEX(List!B$8:AA$122,MATCH(A48, List!D$8:D$122, 0),7)),"")</f>
        <v/>
      </c>
      <c r="H48" s="223" t="str">
        <f>IF(COUNTIF(List!D$8:D$122,A48)&gt;=1,IF(INDEX(List!B$8:AA$122,MATCH(A48, List!D$8:D$122, 0),8)=0, "",INDEX(List!B$8:AA$122,MATCH(A48, List!D$8:D$122, 0),8)),"")</f>
        <v/>
      </c>
      <c r="I48" s="223" t="str">
        <f>IF(COUNTIF(List!D$8:D$122,A48)&gt;=1,IF(INDEX(List!B$8:AA$122,MATCH(A48, List!D$8:D$122, 0),20)=0, "",INDEX(List!B$8:AA$122,MATCH(A48, List!D$8:D$122, 0),20)),"")</f>
        <v/>
      </c>
      <c r="J48" s="223" t="str">
        <f>IF(COUNTIF(List!D$8:D$122,A48)&gt;=1,IF(INDEX(List!B$8:AA$122,MATCH(A48, List!D$8:D$122, 0),9)=0, "",INDEX(List!B$8:AA$122,MATCH(A48, List!D$8:D$122, 0),9)),"")</f>
        <v/>
      </c>
      <c r="K48" s="223" t="str">
        <f>IF(COUNTIF(List!D$8:D$122,A48)&gt;=1,IF(INDEX(List!B$8:AA$122,MATCH(A48, List!D$8:D$122, 0),10)=0, "",INDEX(List!B$8:AA$122,MATCH(A48, List!D$8:D$122, 0),10)),"")</f>
        <v/>
      </c>
      <c r="L48" s="223" t="str">
        <f>IF(COUNTIF(List!D$8:D$122,A48)&gt;=1,IF(INDEX(List!B$8:AA$122,MATCH(A48, List!D$8:D$122, 0),11)=0, "",INDEX(List!B$8:AA$122,MATCH(A48, List!D$8:D$122, 0),11)),"")</f>
        <v/>
      </c>
      <c r="M48" s="224" t="str">
        <f>IF(COUNTIF(List!D$8:D$122,A48)&gt;=1,IF(INDEX(List!B$8:AA$122,MATCH(A48, List!D$8:D$122, 0),12)=0, "",INDEX(List!B$8:AA$122,MATCH(A48, List!D$8:D$122, 0),12)),"")</f>
        <v/>
      </c>
      <c r="N48" s="11" t="str">
        <f>IF(COUNTIF(List!D$8:D$122,A48)&gt;=1,IF(INDEX(List!B$8:AA$122,MATCH(A48, List!D$8:D$122, 0),13)=0, "",INDEX(List!B$8:AA$122,MATCH(A48, List!D$8:D$122, 0),13)),"")</f>
        <v/>
      </c>
      <c r="O48" s="12" t="str">
        <f>IF(COUNTIF(List!D$8:D$122,A48)&gt;=1,IF(INDEX(List!B$8:AA$122,MATCH(A48, List!D$8:D$122, 0),14)=0, "",INDEX(List!B$8:AA$122,MATCH(A48, List!D$8:D$122, 0),14)),"")</f>
        <v/>
      </c>
      <c r="P48" s="12" t="str">
        <f>IF(COUNTIF(List!D$8:D$122,A48)&gt;=1,IF(INDEX(List!B$8:AA$122,MATCH(A48, List!D$8:D$122, 0),15)=0, "",INDEX(List!B$8:AA$122,MATCH(A48, List!D$8:D$122, 0),15)),"")</f>
        <v/>
      </c>
      <c r="Q48" s="12" t="str">
        <f>IF(COUNTIF(List!D$8:D$122,A48)&gt;=1,IF(INDEX(List!B$8:AA$122,MATCH(A48, List!D$8:D$122, 0),16)=0, "",INDEX(List!B$8:AA$122,MATCH(A48, List!D$8:D$122, 0),16)),"")</f>
        <v/>
      </c>
      <c r="R48" s="12" t="str">
        <f>IF(COUNTIF(List!D$8:D$122,A48)&gt;=1,IF(INDEX(List!B$8:AA$122,MATCH(A48, List!D$8:D$122, 0),17)=0, "",INDEX(List!B$8:AA$122,MATCH(A48, List!D$8:D$122, 0),17)),"")</f>
        <v/>
      </c>
      <c r="S48" s="12" t="str">
        <f>IF(COUNTIF(List!D$8:D$122,A48)&gt;=1,IF(INDEX(List!B$8:AA$122,MATCH(A48, List!D$8:D$122, 0),18)=0, "",INDEX(List!B$8:AA$122,MATCH(A48, List!D$8:D$122, 0),18)),"")</f>
        <v/>
      </c>
      <c r="T48" s="10" t="str">
        <f>IF(COUNTIF(List!D$8:D$122,A48)&gt;=1,IF(INDEX(List!B$8:AA$122,MATCH(A48, List!D$8:D$122, 0),19)=0, "",INDEX(List!B$8:AA$122,MATCH(A48, List!D$8:D$122, 0),19)),"")</f>
        <v/>
      </c>
      <c r="U48" s="26" t="str">
        <f>IF(COUNTIF(List!D$78:D$122,A48)&gt;=1,IF(INDEX(List!B$78:AA$122,MATCH(A48, List!D$78:D$122, 0),21)=0, "",INDEX(List!B$78:AA$122,MATCH(A48, List!D$78:D$122, 0),21)),"")</f>
        <v/>
      </c>
      <c r="V48" s="224" t="str">
        <f>IF(COUNTIF(List!D$78:D$122,A48)&gt;=1,IF(INDEX(List!B$78:AA$122,MATCH(A48, List!D$78:D$122, 0),22)=0, "",INDEX(List!B$78:AA$122,MATCH(A48, List!D$78:D$122, 0),22)),"")</f>
        <v/>
      </c>
      <c r="W48" s="11" t="str">
        <f>IF(COUNTIF(List!D$48:D$77,A48)&gt;=1,IF(INDEX(List!B$48:AA$77,MATCH(A48, List!D$48:D$77, 0),23)=0, "",INDEX(List!B$48:AA$77,MATCH(A48, List!D$48:D$77, 0),23)),"")</f>
        <v/>
      </c>
      <c r="X48" s="12" t="str">
        <f>IF(COUNTIF(List!D$48:D$77,A48)&gt;=1,IF(INDEX(List!B$48:AA$77,MATCH(A48, List!D$48:D$77, 0),24)=0, "",INDEX(List!B$48:AA$77,MATCH(A48, List!D$48:D$77, 0),24)),"")</f>
        <v/>
      </c>
      <c r="Y48" s="12" t="str">
        <f>IF(COUNTIF(List!D$48:D$77,A48)&gt;=1,IF(INDEX(List!B$48:AA$77,MATCH(A48, List!D$48:D$77, 0),25)=0, "",INDEX(List!B$48:AA$77,MATCH(A48, List!D$48:D$77, 0),25)),"")</f>
        <v/>
      </c>
      <c r="Z48" s="10" t="str">
        <f>IF(COUNTIF(List!D$48:D$77,A48)&gt;=1,IF(INDEX(List!B$48:AA$77,MATCH(A48, List!D$48:D$77, 0),26)=0, "",INDEX(List!B$48:AA$77,MATCH(A48, List!D$48:D$77, 0),26)),"")</f>
        <v/>
      </c>
    </row>
    <row r="49" spans="1:26" ht="13.9" customHeight="1" x14ac:dyDescent="0.25">
      <c r="A49" s="254">
        <v>46</v>
      </c>
      <c r="B49" s="25" t="str">
        <f t="shared" si="0"/>
        <v/>
      </c>
      <c r="C49" s="228" t="str">
        <f>IF(A49&lt;=MAX(List!D$8:D$122), 'Tab Sheet'!A49, "")</f>
        <v/>
      </c>
      <c r="D49" s="233" t="str">
        <f>IF(COUNTIF(List!D$8:D$122,A49)&gt;=1,INDEX(List!B$8:AA$122,MATCH(A49, List!D$8:D$122, 0),4),"")</f>
        <v/>
      </c>
      <c r="E49" s="43" t="str">
        <f>IF(COUNTIF(List!D$8:D$122,A49)&gt;=1,IF(INDEX(List!B$8:AA$122,MATCH(A49, List!D$8:D$122, 0),5)=0, "", INDEX(List!B$8:AA$122,MATCH(A49, List!D$8:D$122, 0),5)),"")</f>
        <v/>
      </c>
      <c r="F49" s="26" t="str">
        <f>IF(COUNTIF(List!D$8:D$122,A49)&gt;=1,IF(INDEX(List!B$8:AA$122,MATCH(A49, List!D$8:D$122, 0),6)=0, "",INDEX(List!B$8:AA$122,MATCH(A49, List!D$8:D$122, 0),6)),"")</f>
        <v/>
      </c>
      <c r="G49" s="223" t="str">
        <f>IF(COUNTIF(List!D$8:D$122,A49)&gt;=1,IF(INDEX(List!B$8:AA$122,MATCH(A49, List!D$8:D$122, 0),7)=0, "",INDEX(List!B$8:AA$122,MATCH(A49, List!D$8:D$122, 0),7)),"")</f>
        <v/>
      </c>
      <c r="H49" s="223" t="str">
        <f>IF(COUNTIF(List!D$8:D$122,A49)&gt;=1,IF(INDEX(List!B$8:AA$122,MATCH(A49, List!D$8:D$122, 0),8)=0, "",INDEX(List!B$8:AA$122,MATCH(A49, List!D$8:D$122, 0),8)),"")</f>
        <v/>
      </c>
      <c r="I49" s="223" t="str">
        <f>IF(COUNTIF(List!D$8:D$122,A49)&gt;=1,IF(INDEX(List!B$8:AA$122,MATCH(A49, List!D$8:D$122, 0),20)=0, "",INDEX(List!B$8:AA$122,MATCH(A49, List!D$8:D$122, 0),20)),"")</f>
        <v/>
      </c>
      <c r="J49" s="223" t="str">
        <f>IF(COUNTIF(List!D$8:D$122,A49)&gt;=1,IF(INDEX(List!B$8:AA$122,MATCH(A49, List!D$8:D$122, 0),9)=0, "",INDEX(List!B$8:AA$122,MATCH(A49, List!D$8:D$122, 0),9)),"")</f>
        <v/>
      </c>
      <c r="K49" s="223" t="str">
        <f>IF(COUNTIF(List!D$8:D$122,A49)&gt;=1,IF(INDEX(List!B$8:AA$122,MATCH(A49, List!D$8:D$122, 0),10)=0, "",INDEX(List!B$8:AA$122,MATCH(A49, List!D$8:D$122, 0),10)),"")</f>
        <v/>
      </c>
      <c r="L49" s="223" t="str">
        <f>IF(COUNTIF(List!D$8:D$122,A49)&gt;=1,IF(INDEX(List!B$8:AA$122,MATCH(A49, List!D$8:D$122, 0),11)=0, "",INDEX(List!B$8:AA$122,MATCH(A49, List!D$8:D$122, 0),11)),"")</f>
        <v/>
      </c>
      <c r="M49" s="224" t="str">
        <f>IF(COUNTIF(List!D$8:D$122,A49)&gt;=1,IF(INDEX(List!B$8:AA$122,MATCH(A49, List!D$8:D$122, 0),12)=0, "",INDEX(List!B$8:AA$122,MATCH(A49, List!D$8:D$122, 0),12)),"")</f>
        <v/>
      </c>
      <c r="N49" s="11" t="str">
        <f>IF(COUNTIF(List!D$8:D$122,A49)&gt;=1,IF(INDEX(List!B$8:AA$122,MATCH(A49, List!D$8:D$122, 0),13)=0, "",INDEX(List!B$8:AA$122,MATCH(A49, List!D$8:D$122, 0),13)),"")</f>
        <v/>
      </c>
      <c r="O49" s="12" t="str">
        <f>IF(COUNTIF(List!D$8:D$122,A49)&gt;=1,IF(INDEX(List!B$8:AA$122,MATCH(A49, List!D$8:D$122, 0),14)=0, "",INDEX(List!B$8:AA$122,MATCH(A49, List!D$8:D$122, 0),14)),"")</f>
        <v/>
      </c>
      <c r="P49" s="12" t="str">
        <f>IF(COUNTIF(List!D$8:D$122,A49)&gt;=1,IF(INDEX(List!B$8:AA$122,MATCH(A49, List!D$8:D$122, 0),15)=0, "",INDEX(List!B$8:AA$122,MATCH(A49, List!D$8:D$122, 0),15)),"")</f>
        <v/>
      </c>
      <c r="Q49" s="12" t="str">
        <f>IF(COUNTIF(List!D$8:D$122,A49)&gt;=1,IF(INDEX(List!B$8:AA$122,MATCH(A49, List!D$8:D$122, 0),16)=0, "",INDEX(List!B$8:AA$122,MATCH(A49, List!D$8:D$122, 0),16)),"")</f>
        <v/>
      </c>
      <c r="R49" s="12" t="str">
        <f>IF(COUNTIF(List!D$8:D$122,A49)&gt;=1,IF(INDEX(List!B$8:AA$122,MATCH(A49, List!D$8:D$122, 0),17)=0, "",INDEX(List!B$8:AA$122,MATCH(A49, List!D$8:D$122, 0),17)),"")</f>
        <v/>
      </c>
      <c r="S49" s="12" t="str">
        <f>IF(COUNTIF(List!D$8:D$122,A49)&gt;=1,IF(INDEX(List!B$8:AA$122,MATCH(A49, List!D$8:D$122, 0),18)=0, "",INDEX(List!B$8:AA$122,MATCH(A49, List!D$8:D$122, 0),18)),"")</f>
        <v/>
      </c>
      <c r="T49" s="10" t="str">
        <f>IF(COUNTIF(List!D$8:D$122,A49)&gt;=1,IF(INDEX(List!B$8:AA$122,MATCH(A49, List!D$8:D$122, 0),19)=0, "",INDEX(List!B$8:AA$122,MATCH(A49, List!D$8:D$122, 0),19)),"")</f>
        <v/>
      </c>
      <c r="U49" s="26" t="str">
        <f>IF(COUNTIF(List!D$78:D$122,A49)&gt;=1,IF(INDEX(List!B$78:AA$122,MATCH(A49, List!D$78:D$122, 0),21)=0, "",INDEX(List!B$78:AA$122,MATCH(A49, List!D$78:D$122, 0),21)),"")</f>
        <v/>
      </c>
      <c r="V49" s="224" t="str">
        <f>IF(COUNTIF(List!D$78:D$122,A49)&gt;=1,IF(INDEX(List!B$78:AA$122,MATCH(A49, List!D$78:D$122, 0),22)=0, "",INDEX(List!B$78:AA$122,MATCH(A49, List!D$78:D$122, 0),22)),"")</f>
        <v/>
      </c>
      <c r="W49" s="11" t="str">
        <f>IF(COUNTIF(List!D$48:D$77,A49)&gt;=1,IF(INDEX(List!B$48:AA$77,MATCH(A49, List!D$48:D$77, 0),23)=0, "",INDEX(List!B$48:AA$77,MATCH(A49, List!D$48:D$77, 0),23)),"")</f>
        <v/>
      </c>
      <c r="X49" s="12" t="str">
        <f>IF(COUNTIF(List!D$48:D$77,A49)&gt;=1,IF(INDEX(List!B$48:AA$77,MATCH(A49, List!D$48:D$77, 0),24)=0, "",INDEX(List!B$48:AA$77,MATCH(A49, List!D$48:D$77, 0),24)),"")</f>
        <v/>
      </c>
      <c r="Y49" s="12" t="str">
        <f>IF(COUNTIF(List!D$48:D$77,A49)&gt;=1,IF(INDEX(List!B$48:AA$77,MATCH(A49, List!D$48:D$77, 0),25)=0, "",INDEX(List!B$48:AA$77,MATCH(A49, List!D$48:D$77, 0),25)),"")</f>
        <v/>
      </c>
      <c r="Z49" s="10" t="str">
        <f>IF(COUNTIF(List!D$48:D$77,A49)&gt;=1,IF(INDEX(List!B$48:AA$77,MATCH(A49, List!D$48:D$77, 0),26)=0, "",INDEX(List!B$48:AA$77,MATCH(A49, List!D$48:D$77, 0),26)),"")</f>
        <v/>
      </c>
    </row>
    <row r="50" spans="1:26" ht="13.9" customHeight="1" x14ac:dyDescent="0.25">
      <c r="A50" s="254">
        <v>47</v>
      </c>
      <c r="B50" s="25" t="str">
        <f t="shared" si="0"/>
        <v/>
      </c>
      <c r="C50" s="228" t="str">
        <f>IF(A50&lt;=MAX(List!D$8:D$122), 'Tab Sheet'!A50, "")</f>
        <v/>
      </c>
      <c r="D50" s="233" t="str">
        <f>IF(COUNTIF(List!D$8:D$122,A50)&gt;=1,INDEX(List!B$8:AA$122,MATCH(A50, List!D$8:D$122, 0),4),"")</f>
        <v/>
      </c>
      <c r="E50" s="43" t="str">
        <f>IF(COUNTIF(List!D$8:D$122,A50)&gt;=1,IF(INDEX(List!B$8:AA$122,MATCH(A50, List!D$8:D$122, 0),5)=0, "", INDEX(List!B$8:AA$122,MATCH(A50, List!D$8:D$122, 0),5)),"")</f>
        <v/>
      </c>
      <c r="F50" s="26" t="str">
        <f>IF(COUNTIF(List!D$8:D$122,A50)&gt;=1,IF(INDEX(List!B$8:AA$122,MATCH(A50, List!D$8:D$122, 0),6)=0, "",INDEX(List!B$8:AA$122,MATCH(A50, List!D$8:D$122, 0),6)),"")</f>
        <v/>
      </c>
      <c r="G50" s="223" t="str">
        <f>IF(COUNTIF(List!D$8:D$122,A50)&gt;=1,IF(INDEX(List!B$8:AA$122,MATCH(A50, List!D$8:D$122, 0),7)=0, "",INDEX(List!B$8:AA$122,MATCH(A50, List!D$8:D$122, 0),7)),"")</f>
        <v/>
      </c>
      <c r="H50" s="223" t="str">
        <f>IF(COUNTIF(List!D$8:D$122,A50)&gt;=1,IF(INDEX(List!B$8:AA$122,MATCH(A50, List!D$8:D$122, 0),8)=0, "",INDEX(List!B$8:AA$122,MATCH(A50, List!D$8:D$122, 0),8)),"")</f>
        <v/>
      </c>
      <c r="I50" s="223" t="str">
        <f>IF(COUNTIF(List!D$8:D$122,A50)&gt;=1,IF(INDEX(List!B$8:AA$122,MATCH(A50, List!D$8:D$122, 0),20)=0, "",INDEX(List!B$8:AA$122,MATCH(A50, List!D$8:D$122, 0),20)),"")</f>
        <v/>
      </c>
      <c r="J50" s="223" t="str">
        <f>IF(COUNTIF(List!D$8:D$122,A50)&gt;=1,IF(INDEX(List!B$8:AA$122,MATCH(A50, List!D$8:D$122, 0),9)=0, "",INDEX(List!B$8:AA$122,MATCH(A50, List!D$8:D$122, 0),9)),"")</f>
        <v/>
      </c>
      <c r="K50" s="223" t="str">
        <f>IF(COUNTIF(List!D$8:D$122,A50)&gt;=1,IF(INDEX(List!B$8:AA$122,MATCH(A50, List!D$8:D$122, 0),10)=0, "",INDEX(List!B$8:AA$122,MATCH(A50, List!D$8:D$122, 0),10)),"")</f>
        <v/>
      </c>
      <c r="L50" s="223" t="str">
        <f>IF(COUNTIF(List!D$8:D$122,A50)&gt;=1,IF(INDEX(List!B$8:AA$122,MATCH(A50, List!D$8:D$122, 0),11)=0, "",INDEX(List!B$8:AA$122,MATCH(A50, List!D$8:D$122, 0),11)),"")</f>
        <v/>
      </c>
      <c r="M50" s="224" t="str">
        <f>IF(COUNTIF(List!D$8:D$122,A50)&gt;=1,IF(INDEX(List!B$8:AA$122,MATCH(A50, List!D$8:D$122, 0),12)=0, "",INDEX(List!B$8:AA$122,MATCH(A50, List!D$8:D$122, 0),12)),"")</f>
        <v/>
      </c>
      <c r="N50" s="11" t="str">
        <f>IF(COUNTIF(List!D$8:D$122,A50)&gt;=1,IF(INDEX(List!B$8:AA$122,MATCH(A50, List!D$8:D$122, 0),13)=0, "",INDEX(List!B$8:AA$122,MATCH(A50, List!D$8:D$122, 0),13)),"")</f>
        <v/>
      </c>
      <c r="O50" s="12" t="str">
        <f>IF(COUNTIF(List!D$8:D$122,A50)&gt;=1,IF(INDEX(List!B$8:AA$122,MATCH(A50, List!D$8:D$122, 0),14)=0, "",INDEX(List!B$8:AA$122,MATCH(A50, List!D$8:D$122, 0),14)),"")</f>
        <v/>
      </c>
      <c r="P50" s="12" t="str">
        <f>IF(COUNTIF(List!D$8:D$122,A50)&gt;=1,IF(INDEX(List!B$8:AA$122,MATCH(A50, List!D$8:D$122, 0),15)=0, "",INDEX(List!B$8:AA$122,MATCH(A50, List!D$8:D$122, 0),15)),"")</f>
        <v/>
      </c>
      <c r="Q50" s="12" t="str">
        <f>IF(COUNTIF(List!D$8:D$122,A50)&gt;=1,IF(INDEX(List!B$8:AA$122,MATCH(A50, List!D$8:D$122, 0),16)=0, "",INDEX(List!B$8:AA$122,MATCH(A50, List!D$8:D$122, 0),16)),"")</f>
        <v/>
      </c>
      <c r="R50" s="12" t="str">
        <f>IF(COUNTIF(List!D$8:D$122,A50)&gt;=1,IF(INDEX(List!B$8:AA$122,MATCH(A50, List!D$8:D$122, 0),17)=0, "",INDEX(List!B$8:AA$122,MATCH(A50, List!D$8:D$122, 0),17)),"")</f>
        <v/>
      </c>
      <c r="S50" s="12" t="str">
        <f>IF(COUNTIF(List!D$8:D$122,A50)&gt;=1,IF(INDEX(List!B$8:AA$122,MATCH(A50, List!D$8:D$122, 0),18)=0, "",INDEX(List!B$8:AA$122,MATCH(A50, List!D$8:D$122, 0),18)),"")</f>
        <v/>
      </c>
      <c r="T50" s="10" t="str">
        <f>IF(COUNTIF(List!D$8:D$122,A50)&gt;=1,IF(INDEX(List!B$8:AA$122,MATCH(A50, List!D$8:D$122, 0),19)=0, "",INDEX(List!B$8:AA$122,MATCH(A50, List!D$8:D$122, 0),19)),"")</f>
        <v/>
      </c>
      <c r="U50" s="26" t="str">
        <f>IF(COUNTIF(List!D$78:D$122,A50)&gt;=1,IF(INDEX(List!B$78:AA$122,MATCH(A50, List!D$78:D$122, 0),21)=0, "",INDEX(List!B$78:AA$122,MATCH(A50, List!D$78:D$122, 0),21)),"")</f>
        <v/>
      </c>
      <c r="V50" s="224" t="str">
        <f>IF(COUNTIF(List!D$78:D$122,A50)&gt;=1,IF(INDEX(List!B$78:AA$122,MATCH(A50, List!D$78:D$122, 0),22)=0, "",INDEX(List!B$78:AA$122,MATCH(A50, List!D$78:D$122, 0),22)),"")</f>
        <v/>
      </c>
      <c r="W50" s="11" t="str">
        <f>IF(COUNTIF(List!D$48:D$77,A50)&gt;=1,IF(INDEX(List!B$48:AA$77,MATCH(A50, List!D$48:D$77, 0),23)=0, "",INDEX(List!B$48:AA$77,MATCH(A50, List!D$48:D$77, 0),23)),"")</f>
        <v/>
      </c>
      <c r="X50" s="12" t="str">
        <f>IF(COUNTIF(List!D$48:D$77,A50)&gt;=1,IF(INDEX(List!B$48:AA$77,MATCH(A50, List!D$48:D$77, 0),24)=0, "",INDEX(List!B$48:AA$77,MATCH(A50, List!D$48:D$77, 0),24)),"")</f>
        <v/>
      </c>
      <c r="Y50" s="12" t="str">
        <f>IF(COUNTIF(List!D$48:D$77,A50)&gt;=1,IF(INDEX(List!B$48:AA$77,MATCH(A50, List!D$48:D$77, 0),25)=0, "",INDEX(List!B$48:AA$77,MATCH(A50, List!D$48:D$77, 0),25)),"")</f>
        <v/>
      </c>
      <c r="Z50" s="10" t="str">
        <f>IF(COUNTIF(List!D$48:D$77,A50)&gt;=1,IF(INDEX(List!B$48:AA$77,MATCH(A50, List!D$48:D$77, 0),26)=0, "",INDEX(List!B$48:AA$77,MATCH(A50, List!D$48:D$77, 0),26)),"")</f>
        <v/>
      </c>
    </row>
    <row r="51" spans="1:26" ht="13.9" customHeight="1" x14ac:dyDescent="0.25">
      <c r="A51" s="254">
        <v>48</v>
      </c>
      <c r="B51" s="25" t="str">
        <f t="shared" si="0"/>
        <v/>
      </c>
      <c r="C51" s="228" t="str">
        <f>IF(A51&lt;=MAX(List!D$8:D$122), 'Tab Sheet'!A51, "")</f>
        <v/>
      </c>
      <c r="D51" s="233" t="str">
        <f>IF(COUNTIF(List!D$8:D$122,A51)&gt;=1,INDEX(List!B$8:AA$122,MATCH(A51, List!D$8:D$122, 0),4),"")</f>
        <v/>
      </c>
      <c r="E51" s="43" t="str">
        <f>IF(COUNTIF(List!D$8:D$122,A51)&gt;=1,IF(INDEX(List!B$8:AA$122,MATCH(A51, List!D$8:D$122, 0),5)=0, "", INDEX(List!B$8:AA$122,MATCH(A51, List!D$8:D$122, 0),5)),"")</f>
        <v/>
      </c>
      <c r="F51" s="26" t="str">
        <f>IF(COUNTIF(List!D$8:D$122,A51)&gt;=1,IF(INDEX(List!B$8:AA$122,MATCH(A51, List!D$8:D$122, 0),6)=0, "",INDEX(List!B$8:AA$122,MATCH(A51, List!D$8:D$122, 0),6)),"")</f>
        <v/>
      </c>
      <c r="G51" s="223" t="str">
        <f>IF(COUNTIF(List!D$8:D$122,A51)&gt;=1,IF(INDEX(List!B$8:AA$122,MATCH(A51, List!D$8:D$122, 0),7)=0, "",INDEX(List!B$8:AA$122,MATCH(A51, List!D$8:D$122, 0),7)),"")</f>
        <v/>
      </c>
      <c r="H51" s="223" t="str">
        <f>IF(COUNTIF(List!D$8:D$122,A51)&gt;=1,IF(INDEX(List!B$8:AA$122,MATCH(A51, List!D$8:D$122, 0),8)=0, "",INDEX(List!B$8:AA$122,MATCH(A51, List!D$8:D$122, 0),8)),"")</f>
        <v/>
      </c>
      <c r="I51" s="223" t="str">
        <f>IF(COUNTIF(List!D$8:D$122,A51)&gt;=1,IF(INDEX(List!B$8:AA$122,MATCH(A51, List!D$8:D$122, 0),20)=0, "",INDEX(List!B$8:AA$122,MATCH(A51, List!D$8:D$122, 0),20)),"")</f>
        <v/>
      </c>
      <c r="J51" s="223" t="str">
        <f>IF(COUNTIF(List!D$8:D$122,A51)&gt;=1,IF(INDEX(List!B$8:AA$122,MATCH(A51, List!D$8:D$122, 0),9)=0, "",INDEX(List!B$8:AA$122,MATCH(A51, List!D$8:D$122, 0),9)),"")</f>
        <v/>
      </c>
      <c r="K51" s="223" t="str">
        <f>IF(COUNTIF(List!D$8:D$122,A51)&gt;=1,IF(INDEX(List!B$8:AA$122,MATCH(A51, List!D$8:D$122, 0),10)=0, "",INDEX(List!B$8:AA$122,MATCH(A51, List!D$8:D$122, 0),10)),"")</f>
        <v/>
      </c>
      <c r="L51" s="223" t="str">
        <f>IF(COUNTIF(List!D$8:D$122,A51)&gt;=1,IF(INDEX(List!B$8:AA$122,MATCH(A51, List!D$8:D$122, 0),11)=0, "",INDEX(List!B$8:AA$122,MATCH(A51, List!D$8:D$122, 0),11)),"")</f>
        <v/>
      </c>
      <c r="M51" s="224" t="str">
        <f>IF(COUNTIF(List!D$8:D$122,A51)&gt;=1,IF(INDEX(List!B$8:AA$122,MATCH(A51, List!D$8:D$122, 0),12)=0, "",INDEX(List!B$8:AA$122,MATCH(A51, List!D$8:D$122, 0),12)),"")</f>
        <v/>
      </c>
      <c r="N51" s="11" t="str">
        <f>IF(COUNTIF(List!D$8:D$122,A51)&gt;=1,IF(INDEX(List!B$8:AA$122,MATCH(A51, List!D$8:D$122, 0),13)=0, "",INDEX(List!B$8:AA$122,MATCH(A51, List!D$8:D$122, 0),13)),"")</f>
        <v/>
      </c>
      <c r="O51" s="12" t="str">
        <f>IF(COUNTIF(List!D$8:D$122,A51)&gt;=1,IF(INDEX(List!B$8:AA$122,MATCH(A51, List!D$8:D$122, 0),14)=0, "",INDEX(List!B$8:AA$122,MATCH(A51, List!D$8:D$122, 0),14)),"")</f>
        <v/>
      </c>
      <c r="P51" s="12" t="str">
        <f>IF(COUNTIF(List!D$8:D$122,A51)&gt;=1,IF(INDEX(List!B$8:AA$122,MATCH(A51, List!D$8:D$122, 0),15)=0, "",INDEX(List!B$8:AA$122,MATCH(A51, List!D$8:D$122, 0),15)),"")</f>
        <v/>
      </c>
      <c r="Q51" s="12" t="str">
        <f>IF(COUNTIF(List!D$8:D$122,A51)&gt;=1,IF(INDEX(List!B$8:AA$122,MATCH(A51, List!D$8:D$122, 0),16)=0, "",INDEX(List!B$8:AA$122,MATCH(A51, List!D$8:D$122, 0),16)),"")</f>
        <v/>
      </c>
      <c r="R51" s="12" t="str">
        <f>IF(COUNTIF(List!D$8:D$122,A51)&gt;=1,IF(INDEX(List!B$8:AA$122,MATCH(A51, List!D$8:D$122, 0),17)=0, "",INDEX(List!B$8:AA$122,MATCH(A51, List!D$8:D$122, 0),17)),"")</f>
        <v/>
      </c>
      <c r="S51" s="12" t="str">
        <f>IF(COUNTIF(List!D$8:D$122,A51)&gt;=1,IF(INDEX(List!B$8:AA$122,MATCH(A51, List!D$8:D$122, 0),18)=0, "",INDEX(List!B$8:AA$122,MATCH(A51, List!D$8:D$122, 0),18)),"")</f>
        <v/>
      </c>
      <c r="T51" s="10" t="str">
        <f>IF(COUNTIF(List!D$8:D$122,A51)&gt;=1,IF(INDEX(List!B$8:AA$122,MATCH(A51, List!D$8:D$122, 0),19)=0, "",INDEX(List!B$8:AA$122,MATCH(A51, List!D$8:D$122, 0),19)),"")</f>
        <v/>
      </c>
      <c r="U51" s="26" t="str">
        <f>IF(COUNTIF(List!D$78:D$122,A51)&gt;=1,IF(INDEX(List!B$78:AA$122,MATCH(A51, List!D$78:D$122, 0),21)=0, "",INDEX(List!B$78:AA$122,MATCH(A51, List!D$78:D$122, 0),21)),"")</f>
        <v/>
      </c>
      <c r="V51" s="224" t="str">
        <f>IF(COUNTIF(List!D$78:D$122,A51)&gt;=1,IF(INDEX(List!B$78:AA$122,MATCH(A51, List!D$78:D$122, 0),22)=0, "",INDEX(List!B$78:AA$122,MATCH(A51, List!D$78:D$122, 0),22)),"")</f>
        <v/>
      </c>
      <c r="W51" s="11" t="str">
        <f>IF(COUNTIF(List!D$48:D$77,A51)&gt;=1,IF(INDEX(List!B$48:AA$77,MATCH(A51, List!D$48:D$77, 0),23)=0, "",INDEX(List!B$48:AA$77,MATCH(A51, List!D$48:D$77, 0),23)),"")</f>
        <v/>
      </c>
      <c r="X51" s="12" t="str">
        <f>IF(COUNTIF(List!D$48:D$77,A51)&gt;=1,IF(INDEX(List!B$48:AA$77,MATCH(A51, List!D$48:D$77, 0),24)=0, "",INDEX(List!B$48:AA$77,MATCH(A51, List!D$48:D$77, 0),24)),"")</f>
        <v/>
      </c>
      <c r="Y51" s="12" t="str">
        <f>IF(COUNTIF(List!D$48:D$77,A51)&gt;=1,IF(INDEX(List!B$48:AA$77,MATCH(A51, List!D$48:D$77, 0),25)=0, "",INDEX(List!B$48:AA$77,MATCH(A51, List!D$48:D$77, 0),25)),"")</f>
        <v/>
      </c>
      <c r="Z51" s="10" t="str">
        <f>IF(COUNTIF(List!D$48:D$77,A51)&gt;=1,IF(INDEX(List!B$48:AA$77,MATCH(A51, List!D$48:D$77, 0),26)=0, "",INDEX(List!B$48:AA$77,MATCH(A51, List!D$48:D$77, 0),26)),"")</f>
        <v/>
      </c>
    </row>
    <row r="52" spans="1:26" ht="13.9" customHeight="1" x14ac:dyDescent="0.25">
      <c r="A52" s="254">
        <v>49</v>
      </c>
      <c r="B52" s="25" t="str">
        <f t="shared" si="0"/>
        <v/>
      </c>
      <c r="C52" s="228" t="str">
        <f>IF(A52&lt;=MAX(List!D$8:D$122), 'Tab Sheet'!A52, "")</f>
        <v/>
      </c>
      <c r="D52" s="233" t="str">
        <f>IF(COUNTIF(List!D$8:D$122,A52)&gt;=1,INDEX(List!B$8:AA$122,MATCH(A52, List!D$8:D$122, 0),4),"")</f>
        <v/>
      </c>
      <c r="E52" s="43" t="str">
        <f>IF(COUNTIF(List!D$8:D$122,A52)&gt;=1,IF(INDEX(List!B$8:AA$122,MATCH(A52, List!D$8:D$122, 0),5)=0, "", INDEX(List!B$8:AA$122,MATCH(A52, List!D$8:D$122, 0),5)),"")</f>
        <v/>
      </c>
      <c r="F52" s="26" t="str">
        <f>IF(COUNTIF(List!D$8:D$122,A52)&gt;=1,IF(INDEX(List!B$8:AA$122,MATCH(A52, List!D$8:D$122, 0),6)=0, "",INDEX(List!B$8:AA$122,MATCH(A52, List!D$8:D$122, 0),6)),"")</f>
        <v/>
      </c>
      <c r="G52" s="223" t="str">
        <f>IF(COUNTIF(List!D$8:D$122,A52)&gt;=1,IF(INDEX(List!B$8:AA$122,MATCH(A52, List!D$8:D$122, 0),7)=0, "",INDEX(List!B$8:AA$122,MATCH(A52, List!D$8:D$122, 0),7)),"")</f>
        <v/>
      </c>
      <c r="H52" s="223" t="str">
        <f>IF(COUNTIF(List!D$8:D$122,A52)&gt;=1,IF(INDEX(List!B$8:AA$122,MATCH(A52, List!D$8:D$122, 0),8)=0, "",INDEX(List!B$8:AA$122,MATCH(A52, List!D$8:D$122, 0),8)),"")</f>
        <v/>
      </c>
      <c r="I52" s="223" t="str">
        <f>IF(COUNTIF(List!D$8:D$122,A52)&gt;=1,IF(INDEX(List!B$8:AA$122,MATCH(A52, List!D$8:D$122, 0),20)=0, "",INDEX(List!B$8:AA$122,MATCH(A52, List!D$8:D$122, 0),20)),"")</f>
        <v/>
      </c>
      <c r="J52" s="223" t="str">
        <f>IF(COUNTIF(List!D$8:D$122,A52)&gt;=1,IF(INDEX(List!B$8:AA$122,MATCH(A52, List!D$8:D$122, 0),9)=0, "",INDEX(List!B$8:AA$122,MATCH(A52, List!D$8:D$122, 0),9)),"")</f>
        <v/>
      </c>
      <c r="K52" s="223" t="str">
        <f>IF(COUNTIF(List!D$8:D$122,A52)&gt;=1,IF(INDEX(List!B$8:AA$122,MATCH(A52, List!D$8:D$122, 0),10)=0, "",INDEX(List!B$8:AA$122,MATCH(A52, List!D$8:D$122, 0),10)),"")</f>
        <v/>
      </c>
      <c r="L52" s="223" t="str">
        <f>IF(COUNTIF(List!D$8:D$122,A52)&gt;=1,IF(INDEX(List!B$8:AA$122,MATCH(A52, List!D$8:D$122, 0),11)=0, "",INDEX(List!B$8:AA$122,MATCH(A52, List!D$8:D$122, 0),11)),"")</f>
        <v/>
      </c>
      <c r="M52" s="224" t="str">
        <f>IF(COUNTIF(List!D$8:D$122,A52)&gt;=1,IF(INDEX(List!B$8:AA$122,MATCH(A52, List!D$8:D$122, 0),12)=0, "",INDEX(List!B$8:AA$122,MATCH(A52, List!D$8:D$122, 0),12)),"")</f>
        <v/>
      </c>
      <c r="N52" s="11" t="str">
        <f>IF(COUNTIF(List!D$8:D$122,A52)&gt;=1,IF(INDEX(List!B$8:AA$122,MATCH(A52, List!D$8:D$122, 0),13)=0, "",INDEX(List!B$8:AA$122,MATCH(A52, List!D$8:D$122, 0),13)),"")</f>
        <v/>
      </c>
      <c r="O52" s="12" t="str">
        <f>IF(COUNTIF(List!D$8:D$122,A52)&gt;=1,IF(INDEX(List!B$8:AA$122,MATCH(A52, List!D$8:D$122, 0),14)=0, "",INDEX(List!B$8:AA$122,MATCH(A52, List!D$8:D$122, 0),14)),"")</f>
        <v/>
      </c>
      <c r="P52" s="12" t="str">
        <f>IF(COUNTIF(List!D$8:D$122,A52)&gt;=1,IF(INDEX(List!B$8:AA$122,MATCH(A52, List!D$8:D$122, 0),15)=0, "",INDEX(List!B$8:AA$122,MATCH(A52, List!D$8:D$122, 0),15)),"")</f>
        <v/>
      </c>
      <c r="Q52" s="12" t="str">
        <f>IF(COUNTIF(List!D$8:D$122,A52)&gt;=1,IF(INDEX(List!B$8:AA$122,MATCH(A52, List!D$8:D$122, 0),16)=0, "",INDEX(List!B$8:AA$122,MATCH(A52, List!D$8:D$122, 0),16)),"")</f>
        <v/>
      </c>
      <c r="R52" s="12" t="str">
        <f>IF(COUNTIF(List!D$8:D$122,A52)&gt;=1,IF(INDEX(List!B$8:AA$122,MATCH(A52, List!D$8:D$122, 0),17)=0, "",INDEX(List!B$8:AA$122,MATCH(A52, List!D$8:D$122, 0),17)),"")</f>
        <v/>
      </c>
      <c r="S52" s="12" t="str">
        <f>IF(COUNTIF(List!D$8:D$122,A52)&gt;=1,IF(INDEX(List!B$8:AA$122,MATCH(A52, List!D$8:D$122, 0),18)=0, "",INDEX(List!B$8:AA$122,MATCH(A52, List!D$8:D$122, 0),18)),"")</f>
        <v/>
      </c>
      <c r="T52" s="10" t="str">
        <f>IF(COUNTIF(List!D$8:D$122,A52)&gt;=1,IF(INDEX(List!B$8:AA$122,MATCH(A52, List!D$8:D$122, 0),19)=0, "",INDEX(List!B$8:AA$122,MATCH(A52, List!D$8:D$122, 0),19)),"")</f>
        <v/>
      </c>
      <c r="U52" s="26" t="str">
        <f>IF(COUNTIF(List!D$78:D$122,A52)&gt;=1,IF(INDEX(List!B$78:AA$122,MATCH(A52, List!D$78:D$122, 0),21)=0, "",INDEX(List!B$78:AA$122,MATCH(A52, List!D$78:D$122, 0),21)),"")</f>
        <v/>
      </c>
      <c r="V52" s="224" t="str">
        <f>IF(COUNTIF(List!D$78:D$122,A52)&gt;=1,IF(INDEX(List!B$78:AA$122,MATCH(A52, List!D$78:D$122, 0),22)=0, "",INDEX(List!B$78:AA$122,MATCH(A52, List!D$78:D$122, 0),22)),"")</f>
        <v/>
      </c>
      <c r="W52" s="11" t="str">
        <f>IF(COUNTIF(List!D$48:D$77,A52)&gt;=1,IF(INDEX(List!B$48:AA$77,MATCH(A52, List!D$48:D$77, 0),23)=0, "",INDEX(List!B$48:AA$77,MATCH(A52, List!D$48:D$77, 0),23)),"")</f>
        <v/>
      </c>
      <c r="X52" s="12" t="str">
        <f>IF(COUNTIF(List!D$48:D$77,A52)&gt;=1,IF(INDEX(List!B$48:AA$77,MATCH(A52, List!D$48:D$77, 0),24)=0, "",INDEX(List!B$48:AA$77,MATCH(A52, List!D$48:D$77, 0),24)),"")</f>
        <v/>
      </c>
      <c r="Y52" s="12" t="str">
        <f>IF(COUNTIF(List!D$48:D$77,A52)&gt;=1,IF(INDEX(List!B$48:AA$77,MATCH(A52, List!D$48:D$77, 0),25)=0, "",INDEX(List!B$48:AA$77,MATCH(A52, List!D$48:D$77, 0),25)),"")</f>
        <v/>
      </c>
      <c r="Z52" s="10" t="str">
        <f>IF(COUNTIF(List!D$48:D$77,A52)&gt;=1,IF(INDEX(List!B$48:AA$77,MATCH(A52, List!D$48:D$77, 0),26)=0, "",INDEX(List!B$48:AA$77,MATCH(A52, List!D$48:D$77, 0),26)),"")</f>
        <v/>
      </c>
    </row>
    <row r="53" spans="1:26" ht="13.9" customHeight="1" x14ac:dyDescent="0.25">
      <c r="A53" s="254">
        <v>50</v>
      </c>
      <c r="B53" s="25" t="str">
        <f t="shared" si="0"/>
        <v/>
      </c>
      <c r="C53" s="228" t="str">
        <f>IF(A53&lt;=MAX(List!D$8:D$122), 'Tab Sheet'!A53, "")</f>
        <v/>
      </c>
      <c r="D53" s="233" t="str">
        <f>IF(COUNTIF(List!D$8:D$122,A53)&gt;=1,INDEX(List!B$8:AA$122,MATCH(A53, List!D$8:D$122, 0),4),"")</f>
        <v/>
      </c>
      <c r="E53" s="43" t="str">
        <f>IF(COUNTIF(List!D$8:D$122,A53)&gt;=1,IF(INDEX(List!B$8:AA$122,MATCH(A53, List!D$8:D$122, 0),5)=0, "", INDEX(List!B$8:AA$122,MATCH(A53, List!D$8:D$122, 0),5)),"")</f>
        <v/>
      </c>
      <c r="F53" s="26" t="str">
        <f>IF(COUNTIF(List!D$8:D$122,A53)&gt;=1,IF(INDEX(List!B$8:AA$122,MATCH(A53, List!D$8:D$122, 0),6)=0, "",INDEX(List!B$8:AA$122,MATCH(A53, List!D$8:D$122, 0),6)),"")</f>
        <v/>
      </c>
      <c r="G53" s="223" t="str">
        <f>IF(COUNTIF(List!D$8:D$122,A53)&gt;=1,IF(INDEX(List!B$8:AA$122,MATCH(A53, List!D$8:D$122, 0),7)=0, "",INDEX(List!B$8:AA$122,MATCH(A53, List!D$8:D$122, 0),7)),"")</f>
        <v/>
      </c>
      <c r="H53" s="223" t="str">
        <f>IF(COUNTIF(List!D$8:D$122,A53)&gt;=1,IF(INDEX(List!B$8:AA$122,MATCH(A53, List!D$8:D$122, 0),8)=0, "",INDEX(List!B$8:AA$122,MATCH(A53, List!D$8:D$122, 0),8)),"")</f>
        <v/>
      </c>
      <c r="I53" s="223" t="str">
        <f>IF(COUNTIF(List!D$8:D$122,A53)&gt;=1,IF(INDEX(List!B$8:AA$122,MATCH(A53, List!D$8:D$122, 0),20)=0, "",INDEX(List!B$8:AA$122,MATCH(A53, List!D$8:D$122, 0),20)),"")</f>
        <v/>
      </c>
      <c r="J53" s="223" t="str">
        <f>IF(COUNTIF(List!D$8:D$122,A53)&gt;=1,IF(INDEX(List!B$8:AA$122,MATCH(A53, List!D$8:D$122, 0),9)=0, "",INDEX(List!B$8:AA$122,MATCH(A53, List!D$8:D$122, 0),9)),"")</f>
        <v/>
      </c>
      <c r="K53" s="223" t="str">
        <f>IF(COUNTIF(List!D$8:D$122,A53)&gt;=1,IF(INDEX(List!B$8:AA$122,MATCH(A53, List!D$8:D$122, 0),10)=0, "",INDEX(List!B$8:AA$122,MATCH(A53, List!D$8:D$122, 0),10)),"")</f>
        <v/>
      </c>
      <c r="L53" s="223" t="str">
        <f>IF(COUNTIF(List!D$8:D$122,A53)&gt;=1,IF(INDEX(List!B$8:AA$122,MATCH(A53, List!D$8:D$122, 0),11)=0, "",INDEX(List!B$8:AA$122,MATCH(A53, List!D$8:D$122, 0),11)),"")</f>
        <v/>
      </c>
      <c r="M53" s="224" t="str">
        <f>IF(COUNTIF(List!D$8:D$122,A53)&gt;=1,IF(INDEX(List!B$8:AA$122,MATCH(A53, List!D$8:D$122, 0),12)=0, "",INDEX(List!B$8:AA$122,MATCH(A53, List!D$8:D$122, 0),12)),"")</f>
        <v/>
      </c>
      <c r="N53" s="11" t="str">
        <f>IF(COUNTIF(List!D$8:D$122,A53)&gt;=1,IF(INDEX(List!B$8:AA$122,MATCH(A53, List!D$8:D$122, 0),13)=0, "",INDEX(List!B$8:AA$122,MATCH(A53, List!D$8:D$122, 0),13)),"")</f>
        <v/>
      </c>
      <c r="O53" s="12" t="str">
        <f>IF(COUNTIF(List!D$8:D$122,A53)&gt;=1,IF(INDEX(List!B$8:AA$122,MATCH(A53, List!D$8:D$122, 0),14)=0, "",INDEX(List!B$8:AA$122,MATCH(A53, List!D$8:D$122, 0),14)),"")</f>
        <v/>
      </c>
      <c r="P53" s="12" t="str">
        <f>IF(COUNTIF(List!D$8:D$122,A53)&gt;=1,IF(INDEX(List!B$8:AA$122,MATCH(A53, List!D$8:D$122, 0),15)=0, "",INDEX(List!B$8:AA$122,MATCH(A53, List!D$8:D$122, 0),15)),"")</f>
        <v/>
      </c>
      <c r="Q53" s="12" t="str">
        <f>IF(COUNTIF(List!D$8:D$122,A53)&gt;=1,IF(INDEX(List!B$8:AA$122,MATCH(A53, List!D$8:D$122, 0),16)=0, "",INDEX(List!B$8:AA$122,MATCH(A53, List!D$8:D$122, 0),16)),"")</f>
        <v/>
      </c>
      <c r="R53" s="12" t="str">
        <f>IF(COUNTIF(List!D$8:D$122,A53)&gt;=1,IF(INDEX(List!B$8:AA$122,MATCH(A53, List!D$8:D$122, 0),17)=0, "",INDEX(List!B$8:AA$122,MATCH(A53, List!D$8:D$122, 0),17)),"")</f>
        <v/>
      </c>
      <c r="S53" s="12" t="str">
        <f>IF(COUNTIF(List!D$8:D$122,A53)&gt;=1,IF(INDEX(List!B$8:AA$122,MATCH(A53, List!D$8:D$122, 0),18)=0, "",INDEX(List!B$8:AA$122,MATCH(A53, List!D$8:D$122, 0),18)),"")</f>
        <v/>
      </c>
      <c r="T53" s="10" t="str">
        <f>IF(COUNTIF(List!D$8:D$122,A53)&gt;=1,IF(INDEX(List!B$8:AA$122,MATCH(A53, List!D$8:D$122, 0),19)=0, "",INDEX(List!B$8:AA$122,MATCH(A53, List!D$8:D$122, 0),19)),"")</f>
        <v/>
      </c>
      <c r="U53" s="26" t="str">
        <f>IF(COUNTIF(List!D$78:D$122,A53)&gt;=1,IF(INDEX(List!B$78:AA$122,MATCH(A53, List!D$78:D$122, 0),21)=0, "",INDEX(List!B$78:AA$122,MATCH(A53, List!D$78:D$122, 0),21)),"")</f>
        <v/>
      </c>
      <c r="V53" s="224" t="str">
        <f>IF(COUNTIF(List!D$78:D$122,A53)&gt;=1,IF(INDEX(List!B$78:AA$122,MATCH(A53, List!D$78:D$122, 0),22)=0, "",INDEX(List!B$78:AA$122,MATCH(A53, List!D$78:D$122, 0),22)),"")</f>
        <v/>
      </c>
      <c r="W53" s="11" t="str">
        <f>IF(COUNTIF(List!D$48:D$77,A53)&gt;=1,IF(INDEX(List!B$48:AA$77,MATCH(A53, List!D$48:D$77, 0),23)=0, "",INDEX(List!B$48:AA$77,MATCH(A53, List!D$48:D$77, 0),23)),"")</f>
        <v/>
      </c>
      <c r="X53" s="12" t="str">
        <f>IF(COUNTIF(List!D$48:D$77,A53)&gt;=1,IF(INDEX(List!B$48:AA$77,MATCH(A53, List!D$48:D$77, 0),24)=0, "",INDEX(List!B$48:AA$77,MATCH(A53, List!D$48:D$77, 0),24)),"")</f>
        <v/>
      </c>
      <c r="Y53" s="12" t="str">
        <f>IF(COUNTIF(List!D$48:D$77,A53)&gt;=1,IF(INDEX(List!B$48:AA$77,MATCH(A53, List!D$48:D$77, 0),25)=0, "",INDEX(List!B$48:AA$77,MATCH(A53, List!D$48:D$77, 0),25)),"")</f>
        <v/>
      </c>
      <c r="Z53" s="10" t="str">
        <f>IF(COUNTIF(List!D$48:D$77,A53)&gt;=1,IF(INDEX(List!B$48:AA$77,MATCH(A53, List!D$48:D$77, 0),26)=0, "",INDEX(List!B$48:AA$77,MATCH(A53, List!D$48:D$77, 0),26)),"")</f>
        <v/>
      </c>
    </row>
    <row r="54" spans="1:26" ht="13.9" customHeight="1" x14ac:dyDescent="0.25">
      <c r="A54" s="254">
        <v>51</v>
      </c>
      <c r="B54" s="25" t="str">
        <f t="shared" si="0"/>
        <v/>
      </c>
      <c r="C54" s="228" t="str">
        <f>IF(A54&lt;=MAX(List!D$8:D$122), 'Tab Sheet'!A54, "")</f>
        <v/>
      </c>
      <c r="D54" s="233" t="str">
        <f>IF(COUNTIF(List!D$8:D$122,A54)&gt;=1,INDEX(List!B$8:AA$122,MATCH(A54, List!D$8:D$122, 0),4),"")</f>
        <v/>
      </c>
      <c r="E54" s="43" t="str">
        <f>IF(COUNTIF(List!D$8:D$122,A54)&gt;=1,IF(INDEX(List!B$8:AA$122,MATCH(A54, List!D$8:D$122, 0),5)=0, "", INDEX(List!B$8:AA$122,MATCH(A54, List!D$8:D$122, 0),5)),"")</f>
        <v/>
      </c>
      <c r="F54" s="26" t="str">
        <f>IF(COUNTIF(List!D$8:D$122,A54)&gt;=1,IF(INDEX(List!B$8:AA$122,MATCH(A54, List!D$8:D$122, 0),6)=0, "",INDEX(List!B$8:AA$122,MATCH(A54, List!D$8:D$122, 0),6)),"")</f>
        <v/>
      </c>
      <c r="G54" s="223" t="str">
        <f>IF(COUNTIF(List!D$8:D$122,A54)&gt;=1,IF(INDEX(List!B$8:AA$122,MATCH(A54, List!D$8:D$122, 0),7)=0, "",INDEX(List!B$8:AA$122,MATCH(A54, List!D$8:D$122, 0),7)),"")</f>
        <v/>
      </c>
      <c r="H54" s="223" t="str">
        <f>IF(COUNTIF(List!D$8:D$122,A54)&gt;=1,IF(INDEX(List!B$8:AA$122,MATCH(A54, List!D$8:D$122, 0),8)=0, "",INDEX(List!B$8:AA$122,MATCH(A54, List!D$8:D$122, 0),8)),"")</f>
        <v/>
      </c>
      <c r="I54" s="223" t="str">
        <f>IF(COUNTIF(List!D$8:D$122,A54)&gt;=1,IF(INDEX(List!B$8:AA$122,MATCH(A54, List!D$8:D$122, 0),20)=0, "",INDEX(List!B$8:AA$122,MATCH(A54, List!D$8:D$122, 0),20)),"")</f>
        <v/>
      </c>
      <c r="J54" s="223" t="str">
        <f>IF(COUNTIF(List!D$8:D$122,A54)&gt;=1,IF(INDEX(List!B$8:AA$122,MATCH(A54, List!D$8:D$122, 0),9)=0, "",INDEX(List!B$8:AA$122,MATCH(A54, List!D$8:D$122, 0),9)),"")</f>
        <v/>
      </c>
      <c r="K54" s="223" t="str">
        <f>IF(COUNTIF(List!D$8:D$122,A54)&gt;=1,IF(INDEX(List!B$8:AA$122,MATCH(A54, List!D$8:D$122, 0),10)=0, "",INDEX(List!B$8:AA$122,MATCH(A54, List!D$8:D$122, 0),10)),"")</f>
        <v/>
      </c>
      <c r="L54" s="223" t="str">
        <f>IF(COUNTIF(List!D$8:D$122,A54)&gt;=1,IF(INDEX(List!B$8:AA$122,MATCH(A54, List!D$8:D$122, 0),11)=0, "",INDEX(List!B$8:AA$122,MATCH(A54, List!D$8:D$122, 0),11)),"")</f>
        <v/>
      </c>
      <c r="M54" s="224" t="str">
        <f>IF(COUNTIF(List!D$8:D$122,A54)&gt;=1,IF(INDEX(List!B$8:AA$122,MATCH(A54, List!D$8:D$122, 0),12)=0, "",INDEX(List!B$8:AA$122,MATCH(A54, List!D$8:D$122, 0),12)),"")</f>
        <v/>
      </c>
      <c r="N54" s="11" t="str">
        <f>IF(COUNTIF(List!D$8:D$122,A54)&gt;=1,IF(INDEX(List!B$8:AA$122,MATCH(A54, List!D$8:D$122, 0),13)=0, "",INDEX(List!B$8:AA$122,MATCH(A54, List!D$8:D$122, 0),13)),"")</f>
        <v/>
      </c>
      <c r="O54" s="12" t="str">
        <f>IF(COUNTIF(List!D$8:D$122,A54)&gt;=1,IF(INDEX(List!B$8:AA$122,MATCH(A54, List!D$8:D$122, 0),14)=0, "",INDEX(List!B$8:AA$122,MATCH(A54, List!D$8:D$122, 0),14)),"")</f>
        <v/>
      </c>
      <c r="P54" s="12" t="str">
        <f>IF(COUNTIF(List!D$8:D$122,A54)&gt;=1,IF(INDEX(List!B$8:AA$122,MATCH(A54, List!D$8:D$122, 0),15)=0, "",INDEX(List!B$8:AA$122,MATCH(A54, List!D$8:D$122, 0),15)),"")</f>
        <v/>
      </c>
      <c r="Q54" s="12" t="str">
        <f>IF(COUNTIF(List!D$8:D$122,A54)&gt;=1,IF(INDEX(List!B$8:AA$122,MATCH(A54, List!D$8:D$122, 0),16)=0, "",INDEX(List!B$8:AA$122,MATCH(A54, List!D$8:D$122, 0),16)),"")</f>
        <v/>
      </c>
      <c r="R54" s="12" t="str">
        <f>IF(COUNTIF(List!D$8:D$122,A54)&gt;=1,IF(INDEX(List!B$8:AA$122,MATCH(A54, List!D$8:D$122, 0),17)=0, "",INDEX(List!B$8:AA$122,MATCH(A54, List!D$8:D$122, 0),17)),"")</f>
        <v/>
      </c>
      <c r="S54" s="12" t="str">
        <f>IF(COUNTIF(List!D$8:D$122,A54)&gt;=1,IF(INDEX(List!B$8:AA$122,MATCH(A54, List!D$8:D$122, 0),18)=0, "",INDEX(List!B$8:AA$122,MATCH(A54, List!D$8:D$122, 0),18)),"")</f>
        <v/>
      </c>
      <c r="T54" s="10" t="str">
        <f>IF(COUNTIF(List!D$8:D$122,A54)&gt;=1,IF(INDEX(List!B$8:AA$122,MATCH(A54, List!D$8:D$122, 0),19)=0, "",INDEX(List!B$8:AA$122,MATCH(A54, List!D$8:D$122, 0),19)),"")</f>
        <v/>
      </c>
      <c r="U54" s="26" t="str">
        <f>IF(COUNTIF(List!D$78:D$122,A54)&gt;=1,IF(INDEX(List!B$78:AA$122,MATCH(A54, List!D$78:D$122, 0),21)=0, "",INDEX(List!B$78:AA$122,MATCH(A54, List!D$78:D$122, 0),21)),"")</f>
        <v/>
      </c>
      <c r="V54" s="224" t="str">
        <f>IF(COUNTIF(List!D$78:D$122,A54)&gt;=1,IF(INDEX(List!B$78:AA$122,MATCH(A54, List!D$78:D$122, 0),22)=0, "",INDEX(List!B$78:AA$122,MATCH(A54, List!D$78:D$122, 0),22)),"")</f>
        <v/>
      </c>
      <c r="W54" s="11" t="str">
        <f>IF(COUNTIF(List!D$48:D$77,A54)&gt;=1,IF(INDEX(List!B$48:AA$77,MATCH(A54, List!D$48:D$77, 0),23)=0, "",INDEX(List!B$48:AA$77,MATCH(A54, List!D$48:D$77, 0),23)),"")</f>
        <v/>
      </c>
      <c r="X54" s="12" t="str">
        <f>IF(COUNTIF(List!D$48:D$77,A54)&gt;=1,IF(INDEX(List!B$48:AA$77,MATCH(A54, List!D$48:D$77, 0),24)=0, "",INDEX(List!B$48:AA$77,MATCH(A54, List!D$48:D$77, 0),24)),"")</f>
        <v/>
      </c>
      <c r="Y54" s="12" t="str">
        <f>IF(COUNTIF(List!D$48:D$77,A54)&gt;=1,IF(INDEX(List!B$48:AA$77,MATCH(A54, List!D$48:D$77, 0),25)=0, "",INDEX(List!B$48:AA$77,MATCH(A54, List!D$48:D$77, 0),25)),"")</f>
        <v/>
      </c>
      <c r="Z54" s="10" t="str">
        <f>IF(COUNTIF(List!D$48:D$77,A54)&gt;=1,IF(INDEX(List!B$48:AA$77,MATCH(A54, List!D$48:D$77, 0),26)=0, "",INDEX(List!B$48:AA$77,MATCH(A54, List!D$48:D$77, 0),26)),"")</f>
        <v/>
      </c>
    </row>
    <row r="55" spans="1:26" ht="13.9" customHeight="1" x14ac:dyDescent="0.25">
      <c r="A55" s="254">
        <v>52</v>
      </c>
      <c r="B55" s="25" t="str">
        <f t="shared" si="0"/>
        <v/>
      </c>
      <c r="C55" s="228" t="str">
        <f>IF(A55&lt;=MAX(List!D$8:D$122), 'Tab Sheet'!A55, "")</f>
        <v/>
      </c>
      <c r="D55" s="233" t="str">
        <f>IF(COUNTIF(List!D$8:D$122,A55)&gt;=1,INDEX(List!B$8:AA$122,MATCH(A55, List!D$8:D$122, 0),4),"")</f>
        <v/>
      </c>
      <c r="E55" s="43" t="str">
        <f>IF(COUNTIF(List!D$8:D$122,A55)&gt;=1,IF(INDEX(List!B$8:AA$122,MATCH(A55, List!D$8:D$122, 0),5)=0, "", INDEX(List!B$8:AA$122,MATCH(A55, List!D$8:D$122, 0),5)),"")</f>
        <v/>
      </c>
      <c r="F55" s="26" t="str">
        <f>IF(COUNTIF(List!D$8:D$122,A55)&gt;=1,IF(INDEX(List!B$8:AA$122,MATCH(A55, List!D$8:D$122, 0),6)=0, "",INDEX(List!B$8:AA$122,MATCH(A55, List!D$8:D$122, 0),6)),"")</f>
        <v/>
      </c>
      <c r="G55" s="223" t="str">
        <f>IF(COUNTIF(List!D$8:D$122,A55)&gt;=1,IF(INDEX(List!B$8:AA$122,MATCH(A55, List!D$8:D$122, 0),7)=0, "",INDEX(List!B$8:AA$122,MATCH(A55, List!D$8:D$122, 0),7)),"")</f>
        <v/>
      </c>
      <c r="H55" s="223" t="str">
        <f>IF(COUNTIF(List!D$8:D$122,A55)&gt;=1,IF(INDEX(List!B$8:AA$122,MATCH(A55, List!D$8:D$122, 0),8)=0, "",INDEX(List!B$8:AA$122,MATCH(A55, List!D$8:D$122, 0),8)),"")</f>
        <v/>
      </c>
      <c r="I55" s="223" t="str">
        <f>IF(COUNTIF(List!D$8:D$122,A55)&gt;=1,IF(INDEX(List!B$8:AA$122,MATCH(A55, List!D$8:D$122, 0),20)=0, "",INDEX(List!B$8:AA$122,MATCH(A55, List!D$8:D$122, 0),20)),"")</f>
        <v/>
      </c>
      <c r="J55" s="223" t="str">
        <f>IF(COUNTIF(List!D$8:D$122,A55)&gt;=1,IF(INDEX(List!B$8:AA$122,MATCH(A55, List!D$8:D$122, 0),9)=0, "",INDEX(List!B$8:AA$122,MATCH(A55, List!D$8:D$122, 0),9)),"")</f>
        <v/>
      </c>
      <c r="K55" s="223" t="str">
        <f>IF(COUNTIF(List!D$8:D$122,A55)&gt;=1,IF(INDEX(List!B$8:AA$122,MATCH(A55, List!D$8:D$122, 0),10)=0, "",INDEX(List!B$8:AA$122,MATCH(A55, List!D$8:D$122, 0),10)),"")</f>
        <v/>
      </c>
      <c r="L55" s="223" t="str">
        <f>IF(COUNTIF(List!D$8:D$122,A55)&gt;=1,IF(INDEX(List!B$8:AA$122,MATCH(A55, List!D$8:D$122, 0),11)=0, "",INDEX(List!B$8:AA$122,MATCH(A55, List!D$8:D$122, 0),11)),"")</f>
        <v/>
      </c>
      <c r="M55" s="224" t="str">
        <f>IF(COUNTIF(List!D$8:D$122,A55)&gt;=1,IF(INDEX(List!B$8:AA$122,MATCH(A55, List!D$8:D$122, 0),12)=0, "",INDEX(List!B$8:AA$122,MATCH(A55, List!D$8:D$122, 0),12)),"")</f>
        <v/>
      </c>
      <c r="N55" s="11" t="str">
        <f>IF(COUNTIF(List!D$8:D$122,A55)&gt;=1,IF(INDEX(List!B$8:AA$122,MATCH(A55, List!D$8:D$122, 0),13)=0, "",INDEX(List!B$8:AA$122,MATCH(A55, List!D$8:D$122, 0),13)),"")</f>
        <v/>
      </c>
      <c r="O55" s="12" t="str">
        <f>IF(COUNTIF(List!D$8:D$122,A55)&gt;=1,IF(INDEX(List!B$8:AA$122,MATCH(A55, List!D$8:D$122, 0),14)=0, "",INDEX(List!B$8:AA$122,MATCH(A55, List!D$8:D$122, 0),14)),"")</f>
        <v/>
      </c>
      <c r="P55" s="12" t="str">
        <f>IF(COUNTIF(List!D$8:D$122,A55)&gt;=1,IF(INDEX(List!B$8:AA$122,MATCH(A55, List!D$8:D$122, 0),15)=0, "",INDEX(List!B$8:AA$122,MATCH(A55, List!D$8:D$122, 0),15)),"")</f>
        <v/>
      </c>
      <c r="Q55" s="12" t="str">
        <f>IF(COUNTIF(List!D$8:D$122,A55)&gt;=1,IF(INDEX(List!B$8:AA$122,MATCH(A55, List!D$8:D$122, 0),16)=0, "",INDEX(List!B$8:AA$122,MATCH(A55, List!D$8:D$122, 0),16)),"")</f>
        <v/>
      </c>
      <c r="R55" s="12" t="str">
        <f>IF(COUNTIF(List!D$8:D$122,A55)&gt;=1,IF(INDEX(List!B$8:AA$122,MATCH(A55, List!D$8:D$122, 0),17)=0, "",INDEX(List!B$8:AA$122,MATCH(A55, List!D$8:D$122, 0),17)),"")</f>
        <v/>
      </c>
      <c r="S55" s="12" t="str">
        <f>IF(COUNTIF(List!D$8:D$122,A55)&gt;=1,IF(INDEX(List!B$8:AA$122,MATCH(A55, List!D$8:D$122, 0),18)=0, "",INDEX(List!B$8:AA$122,MATCH(A55, List!D$8:D$122, 0),18)),"")</f>
        <v/>
      </c>
      <c r="T55" s="10" t="str">
        <f>IF(COUNTIF(List!D$8:D$122,A55)&gt;=1,IF(INDEX(List!B$8:AA$122,MATCH(A55, List!D$8:D$122, 0),19)=0, "",INDEX(List!B$8:AA$122,MATCH(A55, List!D$8:D$122, 0),19)),"")</f>
        <v/>
      </c>
      <c r="U55" s="26" t="str">
        <f>IF(COUNTIF(List!D$78:D$122,A55)&gt;=1,IF(INDEX(List!B$78:AA$122,MATCH(A55, List!D$78:D$122, 0),21)=0, "",INDEX(List!B$78:AA$122,MATCH(A55, List!D$78:D$122, 0),21)),"")</f>
        <v/>
      </c>
      <c r="V55" s="224" t="str">
        <f>IF(COUNTIF(List!D$78:D$122,A55)&gt;=1,IF(INDEX(List!B$78:AA$122,MATCH(A55, List!D$78:D$122, 0),22)=0, "",INDEX(List!B$78:AA$122,MATCH(A55, List!D$78:D$122, 0),22)),"")</f>
        <v/>
      </c>
      <c r="W55" s="11" t="str">
        <f>IF(COUNTIF(List!D$48:D$77,A55)&gt;=1,IF(INDEX(List!B$48:AA$77,MATCH(A55, List!D$48:D$77, 0),23)=0, "",INDEX(List!B$48:AA$77,MATCH(A55, List!D$48:D$77, 0),23)),"")</f>
        <v/>
      </c>
      <c r="X55" s="12" t="str">
        <f>IF(COUNTIF(List!D$48:D$77,A55)&gt;=1,IF(INDEX(List!B$48:AA$77,MATCH(A55, List!D$48:D$77, 0),24)=0, "",INDEX(List!B$48:AA$77,MATCH(A55, List!D$48:D$77, 0),24)),"")</f>
        <v/>
      </c>
      <c r="Y55" s="12" t="str">
        <f>IF(COUNTIF(List!D$48:D$77,A55)&gt;=1,IF(INDEX(List!B$48:AA$77,MATCH(A55, List!D$48:D$77, 0),25)=0, "",INDEX(List!B$48:AA$77,MATCH(A55, List!D$48:D$77, 0),25)),"")</f>
        <v/>
      </c>
      <c r="Z55" s="10" t="str">
        <f>IF(COUNTIF(List!D$48:D$77,A55)&gt;=1,IF(INDEX(List!B$48:AA$77,MATCH(A55, List!D$48:D$77, 0),26)=0, "",INDEX(List!B$48:AA$77,MATCH(A55, List!D$48:D$77, 0),26)),"")</f>
        <v/>
      </c>
    </row>
    <row r="56" spans="1:26" ht="13.9" customHeight="1" x14ac:dyDescent="0.25">
      <c r="A56" s="254">
        <v>53</v>
      </c>
      <c r="B56" s="25" t="str">
        <f t="shared" si="0"/>
        <v/>
      </c>
      <c r="C56" s="228" t="str">
        <f>IF(A56&lt;=MAX(List!D$8:D$122), 'Tab Sheet'!A56, "")</f>
        <v/>
      </c>
      <c r="D56" s="233" t="str">
        <f>IF(COUNTIF(List!D$8:D$122,A56)&gt;=1,INDEX(List!B$8:AA$122,MATCH(A56, List!D$8:D$122, 0),4),"")</f>
        <v/>
      </c>
      <c r="E56" s="43" t="str">
        <f>IF(COUNTIF(List!D$8:D$122,A56)&gt;=1,IF(INDEX(List!B$8:AA$122,MATCH(A56, List!D$8:D$122, 0),5)=0, "", INDEX(List!B$8:AA$122,MATCH(A56, List!D$8:D$122, 0),5)),"")</f>
        <v/>
      </c>
      <c r="F56" s="26" t="str">
        <f>IF(COUNTIF(List!D$8:D$122,A56)&gt;=1,IF(INDEX(List!B$8:AA$122,MATCH(A56, List!D$8:D$122, 0),6)=0, "",INDEX(List!B$8:AA$122,MATCH(A56, List!D$8:D$122, 0),6)),"")</f>
        <v/>
      </c>
      <c r="G56" s="223" t="str">
        <f>IF(COUNTIF(List!D$8:D$122,A56)&gt;=1,IF(INDEX(List!B$8:AA$122,MATCH(A56, List!D$8:D$122, 0),7)=0, "",INDEX(List!B$8:AA$122,MATCH(A56, List!D$8:D$122, 0),7)),"")</f>
        <v/>
      </c>
      <c r="H56" s="223" t="str">
        <f>IF(COUNTIF(List!D$8:D$122,A56)&gt;=1,IF(INDEX(List!B$8:AA$122,MATCH(A56, List!D$8:D$122, 0),8)=0, "",INDEX(List!B$8:AA$122,MATCH(A56, List!D$8:D$122, 0),8)),"")</f>
        <v/>
      </c>
      <c r="I56" s="223" t="str">
        <f>IF(COUNTIF(List!D$8:D$122,A56)&gt;=1,IF(INDEX(List!B$8:AA$122,MATCH(A56, List!D$8:D$122, 0),20)=0, "",INDEX(List!B$8:AA$122,MATCH(A56, List!D$8:D$122, 0),20)),"")</f>
        <v/>
      </c>
      <c r="J56" s="223" t="str">
        <f>IF(COUNTIF(List!D$8:D$122,A56)&gt;=1,IF(INDEX(List!B$8:AA$122,MATCH(A56, List!D$8:D$122, 0),9)=0, "",INDEX(List!B$8:AA$122,MATCH(A56, List!D$8:D$122, 0),9)),"")</f>
        <v/>
      </c>
      <c r="K56" s="223" t="str">
        <f>IF(COUNTIF(List!D$8:D$122,A56)&gt;=1,IF(INDEX(List!B$8:AA$122,MATCH(A56, List!D$8:D$122, 0),10)=0, "",INDEX(List!B$8:AA$122,MATCH(A56, List!D$8:D$122, 0),10)),"")</f>
        <v/>
      </c>
      <c r="L56" s="223" t="str">
        <f>IF(COUNTIF(List!D$8:D$122,A56)&gt;=1,IF(INDEX(List!B$8:AA$122,MATCH(A56, List!D$8:D$122, 0),11)=0, "",INDEX(List!B$8:AA$122,MATCH(A56, List!D$8:D$122, 0),11)),"")</f>
        <v/>
      </c>
      <c r="M56" s="224" t="str">
        <f>IF(COUNTIF(List!D$8:D$122,A56)&gt;=1,IF(INDEX(List!B$8:AA$122,MATCH(A56, List!D$8:D$122, 0),12)=0, "",INDEX(List!B$8:AA$122,MATCH(A56, List!D$8:D$122, 0),12)),"")</f>
        <v/>
      </c>
      <c r="N56" s="11" t="str">
        <f>IF(COUNTIF(List!D$8:D$122,A56)&gt;=1,IF(INDEX(List!B$8:AA$122,MATCH(A56, List!D$8:D$122, 0),13)=0, "",INDEX(List!B$8:AA$122,MATCH(A56, List!D$8:D$122, 0),13)),"")</f>
        <v/>
      </c>
      <c r="O56" s="12" t="str">
        <f>IF(COUNTIF(List!D$8:D$122,A56)&gt;=1,IF(INDEX(List!B$8:AA$122,MATCH(A56, List!D$8:D$122, 0),14)=0, "",INDEX(List!B$8:AA$122,MATCH(A56, List!D$8:D$122, 0),14)),"")</f>
        <v/>
      </c>
      <c r="P56" s="12" t="str">
        <f>IF(COUNTIF(List!D$8:D$122,A56)&gt;=1,IF(INDEX(List!B$8:AA$122,MATCH(A56, List!D$8:D$122, 0),15)=0, "",INDEX(List!B$8:AA$122,MATCH(A56, List!D$8:D$122, 0),15)),"")</f>
        <v/>
      </c>
      <c r="Q56" s="12" t="str">
        <f>IF(COUNTIF(List!D$8:D$122,A56)&gt;=1,IF(INDEX(List!B$8:AA$122,MATCH(A56, List!D$8:D$122, 0),16)=0, "",INDEX(List!B$8:AA$122,MATCH(A56, List!D$8:D$122, 0),16)),"")</f>
        <v/>
      </c>
      <c r="R56" s="12" t="str">
        <f>IF(COUNTIF(List!D$8:D$122,A56)&gt;=1,IF(INDEX(List!B$8:AA$122,MATCH(A56, List!D$8:D$122, 0),17)=0, "",INDEX(List!B$8:AA$122,MATCH(A56, List!D$8:D$122, 0),17)),"")</f>
        <v/>
      </c>
      <c r="S56" s="12" t="str">
        <f>IF(COUNTIF(List!D$8:D$122,A56)&gt;=1,IF(INDEX(List!B$8:AA$122,MATCH(A56, List!D$8:D$122, 0),18)=0, "",INDEX(List!B$8:AA$122,MATCH(A56, List!D$8:D$122, 0),18)),"")</f>
        <v/>
      </c>
      <c r="T56" s="10" t="str">
        <f>IF(COUNTIF(List!D$8:D$122,A56)&gt;=1,IF(INDEX(List!B$8:AA$122,MATCH(A56, List!D$8:D$122, 0),19)=0, "",INDEX(List!B$8:AA$122,MATCH(A56, List!D$8:D$122, 0),19)),"")</f>
        <v/>
      </c>
      <c r="U56" s="26" t="str">
        <f>IF(COUNTIF(List!D$78:D$122,A56)&gt;=1,IF(INDEX(List!B$78:AA$122,MATCH(A56, List!D$78:D$122, 0),21)=0, "",INDEX(List!B$78:AA$122,MATCH(A56, List!D$78:D$122, 0),21)),"")</f>
        <v/>
      </c>
      <c r="V56" s="224" t="str">
        <f>IF(COUNTIF(List!D$78:D$122,A56)&gt;=1,IF(INDEX(List!B$78:AA$122,MATCH(A56, List!D$78:D$122, 0),22)=0, "",INDEX(List!B$78:AA$122,MATCH(A56, List!D$78:D$122, 0),22)),"")</f>
        <v/>
      </c>
      <c r="W56" s="11" t="str">
        <f>IF(COUNTIF(List!D$48:D$77,A56)&gt;=1,IF(INDEX(List!B$48:AA$77,MATCH(A56, List!D$48:D$77, 0),23)=0, "",INDEX(List!B$48:AA$77,MATCH(A56, List!D$48:D$77, 0),23)),"")</f>
        <v/>
      </c>
      <c r="X56" s="12" t="str">
        <f>IF(COUNTIF(List!D$48:D$77,A56)&gt;=1,IF(INDEX(List!B$48:AA$77,MATCH(A56, List!D$48:D$77, 0),24)=0, "",INDEX(List!B$48:AA$77,MATCH(A56, List!D$48:D$77, 0),24)),"")</f>
        <v/>
      </c>
      <c r="Y56" s="12" t="str">
        <f>IF(COUNTIF(List!D$48:D$77,A56)&gt;=1,IF(INDEX(List!B$48:AA$77,MATCH(A56, List!D$48:D$77, 0),25)=0, "",INDEX(List!B$48:AA$77,MATCH(A56, List!D$48:D$77, 0),25)),"")</f>
        <v/>
      </c>
      <c r="Z56" s="10" t="str">
        <f>IF(COUNTIF(List!D$48:D$77,A56)&gt;=1,IF(INDEX(List!B$48:AA$77,MATCH(A56, List!D$48:D$77, 0),26)=0, "",INDEX(List!B$48:AA$77,MATCH(A56, List!D$48:D$77, 0),26)),"")</f>
        <v/>
      </c>
    </row>
    <row r="57" spans="1:26" ht="13.9" customHeight="1" x14ac:dyDescent="0.25">
      <c r="A57" s="254">
        <v>54</v>
      </c>
      <c r="B57" s="25" t="str">
        <f t="shared" si="0"/>
        <v/>
      </c>
      <c r="C57" s="228" t="str">
        <f>IF(A57&lt;=MAX(List!D$8:D$122), 'Tab Sheet'!A57, "")</f>
        <v/>
      </c>
      <c r="D57" s="233" t="str">
        <f>IF(COUNTIF(List!D$8:D$122,A57)&gt;=1,INDEX(List!B$8:AA$122,MATCH(A57, List!D$8:D$122, 0),4),"")</f>
        <v/>
      </c>
      <c r="E57" s="43" t="str">
        <f>IF(COUNTIF(List!D$8:D$122,A57)&gt;=1,IF(INDEX(List!B$8:AA$122,MATCH(A57, List!D$8:D$122, 0),5)=0, "", INDEX(List!B$8:AA$122,MATCH(A57, List!D$8:D$122, 0),5)),"")</f>
        <v/>
      </c>
      <c r="F57" s="26" t="str">
        <f>IF(COUNTIF(List!D$8:D$122,A57)&gt;=1,IF(INDEX(List!B$8:AA$122,MATCH(A57, List!D$8:D$122, 0),6)=0, "",INDEX(List!B$8:AA$122,MATCH(A57, List!D$8:D$122, 0),6)),"")</f>
        <v/>
      </c>
      <c r="G57" s="223" t="str">
        <f>IF(COUNTIF(List!D$8:D$122,A57)&gt;=1,IF(INDEX(List!B$8:AA$122,MATCH(A57, List!D$8:D$122, 0),7)=0, "",INDEX(List!B$8:AA$122,MATCH(A57, List!D$8:D$122, 0),7)),"")</f>
        <v/>
      </c>
      <c r="H57" s="223" t="str">
        <f>IF(COUNTIF(List!D$8:D$122,A57)&gt;=1,IF(INDEX(List!B$8:AA$122,MATCH(A57, List!D$8:D$122, 0),8)=0, "",INDEX(List!B$8:AA$122,MATCH(A57, List!D$8:D$122, 0),8)),"")</f>
        <v/>
      </c>
      <c r="I57" s="223" t="str">
        <f>IF(COUNTIF(List!D$8:D$122,A57)&gt;=1,IF(INDEX(List!B$8:AA$122,MATCH(A57, List!D$8:D$122, 0),20)=0, "",INDEX(List!B$8:AA$122,MATCH(A57, List!D$8:D$122, 0),20)),"")</f>
        <v/>
      </c>
      <c r="J57" s="223" t="str">
        <f>IF(COUNTIF(List!D$8:D$122,A57)&gt;=1,IF(INDEX(List!B$8:AA$122,MATCH(A57, List!D$8:D$122, 0),9)=0, "",INDEX(List!B$8:AA$122,MATCH(A57, List!D$8:D$122, 0),9)),"")</f>
        <v/>
      </c>
      <c r="K57" s="223" t="str">
        <f>IF(COUNTIF(List!D$8:D$122,A57)&gt;=1,IF(INDEX(List!B$8:AA$122,MATCH(A57, List!D$8:D$122, 0),10)=0, "",INDEX(List!B$8:AA$122,MATCH(A57, List!D$8:D$122, 0),10)),"")</f>
        <v/>
      </c>
      <c r="L57" s="223" t="str">
        <f>IF(COUNTIF(List!D$8:D$122,A57)&gt;=1,IF(INDEX(List!B$8:AA$122,MATCH(A57, List!D$8:D$122, 0),11)=0, "",INDEX(List!B$8:AA$122,MATCH(A57, List!D$8:D$122, 0),11)),"")</f>
        <v/>
      </c>
      <c r="M57" s="224" t="str">
        <f>IF(COUNTIF(List!D$8:D$122,A57)&gt;=1,IF(INDEX(List!B$8:AA$122,MATCH(A57, List!D$8:D$122, 0),12)=0, "",INDEX(List!B$8:AA$122,MATCH(A57, List!D$8:D$122, 0),12)),"")</f>
        <v/>
      </c>
      <c r="N57" s="11" t="str">
        <f>IF(COUNTIF(List!D$8:D$122,A57)&gt;=1,IF(INDEX(List!B$8:AA$122,MATCH(A57, List!D$8:D$122, 0),13)=0, "",INDEX(List!B$8:AA$122,MATCH(A57, List!D$8:D$122, 0),13)),"")</f>
        <v/>
      </c>
      <c r="O57" s="12" t="str">
        <f>IF(COUNTIF(List!D$8:D$122,A57)&gt;=1,IF(INDEX(List!B$8:AA$122,MATCH(A57, List!D$8:D$122, 0),14)=0, "",INDEX(List!B$8:AA$122,MATCH(A57, List!D$8:D$122, 0),14)),"")</f>
        <v/>
      </c>
      <c r="P57" s="12" t="str">
        <f>IF(COUNTIF(List!D$8:D$122,A57)&gt;=1,IF(INDEX(List!B$8:AA$122,MATCH(A57, List!D$8:D$122, 0),15)=0, "",INDEX(List!B$8:AA$122,MATCH(A57, List!D$8:D$122, 0),15)),"")</f>
        <v/>
      </c>
      <c r="Q57" s="12" t="str">
        <f>IF(COUNTIF(List!D$8:D$122,A57)&gt;=1,IF(INDEX(List!B$8:AA$122,MATCH(A57, List!D$8:D$122, 0),16)=0, "",INDEX(List!B$8:AA$122,MATCH(A57, List!D$8:D$122, 0),16)),"")</f>
        <v/>
      </c>
      <c r="R57" s="12" t="str">
        <f>IF(COUNTIF(List!D$8:D$122,A57)&gt;=1,IF(INDEX(List!B$8:AA$122,MATCH(A57, List!D$8:D$122, 0),17)=0, "",INDEX(List!B$8:AA$122,MATCH(A57, List!D$8:D$122, 0),17)),"")</f>
        <v/>
      </c>
      <c r="S57" s="12" t="str">
        <f>IF(COUNTIF(List!D$8:D$122,A57)&gt;=1,IF(INDEX(List!B$8:AA$122,MATCH(A57, List!D$8:D$122, 0),18)=0, "",INDEX(List!B$8:AA$122,MATCH(A57, List!D$8:D$122, 0),18)),"")</f>
        <v/>
      </c>
      <c r="T57" s="10" t="str">
        <f>IF(COUNTIF(List!D$8:D$122,A57)&gt;=1,IF(INDEX(List!B$8:AA$122,MATCH(A57, List!D$8:D$122, 0),19)=0, "",INDEX(List!B$8:AA$122,MATCH(A57, List!D$8:D$122, 0),19)),"")</f>
        <v/>
      </c>
      <c r="U57" s="26" t="str">
        <f>IF(COUNTIF(List!D$78:D$122,A57)&gt;=1,IF(INDEX(List!B$78:AA$122,MATCH(A57, List!D$78:D$122, 0),21)=0, "",INDEX(List!B$78:AA$122,MATCH(A57, List!D$78:D$122, 0),21)),"")</f>
        <v/>
      </c>
      <c r="V57" s="224" t="str">
        <f>IF(COUNTIF(List!D$78:D$122,A57)&gt;=1,IF(INDEX(List!B$78:AA$122,MATCH(A57, List!D$78:D$122, 0),22)=0, "",INDEX(List!B$78:AA$122,MATCH(A57, List!D$78:D$122, 0),22)),"")</f>
        <v/>
      </c>
      <c r="W57" s="11" t="str">
        <f>IF(COUNTIF(List!D$48:D$77,A57)&gt;=1,IF(INDEX(List!B$48:AA$77,MATCH(A57, List!D$48:D$77, 0),23)=0, "",INDEX(List!B$48:AA$77,MATCH(A57, List!D$48:D$77, 0),23)),"")</f>
        <v/>
      </c>
      <c r="X57" s="12" t="str">
        <f>IF(COUNTIF(List!D$48:D$77,A57)&gt;=1,IF(INDEX(List!B$48:AA$77,MATCH(A57, List!D$48:D$77, 0),24)=0, "",INDEX(List!B$48:AA$77,MATCH(A57, List!D$48:D$77, 0),24)),"")</f>
        <v/>
      </c>
      <c r="Y57" s="12" t="str">
        <f>IF(COUNTIF(List!D$48:D$77,A57)&gt;=1,IF(INDEX(List!B$48:AA$77,MATCH(A57, List!D$48:D$77, 0),25)=0, "",INDEX(List!B$48:AA$77,MATCH(A57, List!D$48:D$77, 0),25)),"")</f>
        <v/>
      </c>
      <c r="Z57" s="10" t="str">
        <f>IF(COUNTIF(List!D$48:D$77,A57)&gt;=1,IF(INDEX(List!B$48:AA$77,MATCH(A57, List!D$48:D$77, 0),26)=0, "",INDEX(List!B$48:AA$77,MATCH(A57, List!D$48:D$77, 0),26)),"")</f>
        <v/>
      </c>
    </row>
    <row r="58" spans="1:26" ht="13.9" customHeight="1" x14ac:dyDescent="0.25">
      <c r="A58" s="254">
        <v>55</v>
      </c>
      <c r="B58" s="25" t="str">
        <f t="shared" si="0"/>
        <v/>
      </c>
      <c r="C58" s="228" t="str">
        <f>IF(A58&lt;=MAX(List!D$8:D$122), 'Tab Sheet'!A58, "")</f>
        <v/>
      </c>
      <c r="D58" s="233" t="str">
        <f>IF(COUNTIF(List!D$8:D$122,A58)&gt;=1,INDEX(List!B$8:AA$122,MATCH(A58, List!D$8:D$122, 0),4),"")</f>
        <v/>
      </c>
      <c r="E58" s="43" t="str">
        <f>IF(COUNTIF(List!D$8:D$122,A58)&gt;=1,IF(INDEX(List!B$8:AA$122,MATCH(A58, List!D$8:D$122, 0),5)=0, "", INDEX(List!B$8:AA$122,MATCH(A58, List!D$8:D$122, 0),5)),"")</f>
        <v/>
      </c>
      <c r="F58" s="26" t="str">
        <f>IF(COUNTIF(List!D$8:D$122,A58)&gt;=1,IF(INDEX(List!B$8:AA$122,MATCH(A58, List!D$8:D$122, 0),6)=0, "",INDEX(List!B$8:AA$122,MATCH(A58, List!D$8:D$122, 0),6)),"")</f>
        <v/>
      </c>
      <c r="G58" s="223" t="str">
        <f>IF(COUNTIF(List!D$8:D$122,A58)&gt;=1,IF(INDEX(List!B$8:AA$122,MATCH(A58, List!D$8:D$122, 0),7)=0, "",INDEX(List!B$8:AA$122,MATCH(A58, List!D$8:D$122, 0),7)),"")</f>
        <v/>
      </c>
      <c r="H58" s="223" t="str">
        <f>IF(COUNTIF(List!D$8:D$122,A58)&gt;=1,IF(INDEX(List!B$8:AA$122,MATCH(A58, List!D$8:D$122, 0),8)=0, "",INDEX(List!B$8:AA$122,MATCH(A58, List!D$8:D$122, 0),8)),"")</f>
        <v/>
      </c>
      <c r="I58" s="223" t="str">
        <f>IF(COUNTIF(List!D$8:D$122,A58)&gt;=1,IF(INDEX(List!B$8:AA$122,MATCH(A58, List!D$8:D$122, 0),20)=0, "",INDEX(List!B$8:AA$122,MATCH(A58, List!D$8:D$122, 0),20)),"")</f>
        <v/>
      </c>
      <c r="J58" s="223" t="str">
        <f>IF(COUNTIF(List!D$8:D$122,A58)&gt;=1,IF(INDEX(List!B$8:AA$122,MATCH(A58, List!D$8:D$122, 0),9)=0, "",INDEX(List!B$8:AA$122,MATCH(A58, List!D$8:D$122, 0),9)),"")</f>
        <v/>
      </c>
      <c r="K58" s="223" t="str">
        <f>IF(COUNTIF(List!D$8:D$122,A58)&gt;=1,IF(INDEX(List!B$8:AA$122,MATCH(A58, List!D$8:D$122, 0),10)=0, "",INDEX(List!B$8:AA$122,MATCH(A58, List!D$8:D$122, 0),10)),"")</f>
        <v/>
      </c>
      <c r="L58" s="223" t="str">
        <f>IF(COUNTIF(List!D$8:D$122,A58)&gt;=1,IF(INDEX(List!B$8:AA$122,MATCH(A58, List!D$8:D$122, 0),11)=0, "",INDEX(List!B$8:AA$122,MATCH(A58, List!D$8:D$122, 0),11)),"")</f>
        <v/>
      </c>
      <c r="M58" s="224" t="str">
        <f>IF(COUNTIF(List!D$8:D$122,A58)&gt;=1,IF(INDEX(List!B$8:AA$122,MATCH(A58, List!D$8:D$122, 0),12)=0, "",INDEX(List!B$8:AA$122,MATCH(A58, List!D$8:D$122, 0),12)),"")</f>
        <v/>
      </c>
      <c r="N58" s="11" t="str">
        <f>IF(COUNTIF(List!D$8:D$122,A58)&gt;=1,IF(INDEX(List!B$8:AA$122,MATCH(A58, List!D$8:D$122, 0),13)=0, "",INDEX(List!B$8:AA$122,MATCH(A58, List!D$8:D$122, 0),13)),"")</f>
        <v/>
      </c>
      <c r="O58" s="12" t="str">
        <f>IF(COUNTIF(List!D$8:D$122,A58)&gt;=1,IF(INDEX(List!B$8:AA$122,MATCH(A58, List!D$8:D$122, 0),14)=0, "",INDEX(List!B$8:AA$122,MATCH(A58, List!D$8:D$122, 0),14)),"")</f>
        <v/>
      </c>
      <c r="P58" s="12" t="str">
        <f>IF(COUNTIF(List!D$8:D$122,A58)&gt;=1,IF(INDEX(List!B$8:AA$122,MATCH(A58, List!D$8:D$122, 0),15)=0, "",INDEX(List!B$8:AA$122,MATCH(A58, List!D$8:D$122, 0),15)),"")</f>
        <v/>
      </c>
      <c r="Q58" s="12" t="str">
        <f>IF(COUNTIF(List!D$8:D$122,A58)&gt;=1,IF(INDEX(List!B$8:AA$122,MATCH(A58, List!D$8:D$122, 0),16)=0, "",INDEX(List!B$8:AA$122,MATCH(A58, List!D$8:D$122, 0),16)),"")</f>
        <v/>
      </c>
      <c r="R58" s="12" t="str">
        <f>IF(COUNTIF(List!D$8:D$122,A58)&gt;=1,IF(INDEX(List!B$8:AA$122,MATCH(A58, List!D$8:D$122, 0),17)=0, "",INDEX(List!B$8:AA$122,MATCH(A58, List!D$8:D$122, 0),17)),"")</f>
        <v/>
      </c>
      <c r="S58" s="12" t="str">
        <f>IF(COUNTIF(List!D$8:D$122,A58)&gt;=1,IF(INDEX(List!B$8:AA$122,MATCH(A58, List!D$8:D$122, 0),18)=0, "",INDEX(List!B$8:AA$122,MATCH(A58, List!D$8:D$122, 0),18)),"")</f>
        <v/>
      </c>
      <c r="T58" s="10" t="str">
        <f>IF(COUNTIF(List!D$8:D$122,A58)&gt;=1,IF(INDEX(List!B$8:AA$122,MATCH(A58, List!D$8:D$122, 0),19)=0, "",INDEX(List!B$8:AA$122,MATCH(A58, List!D$8:D$122, 0),19)),"")</f>
        <v/>
      </c>
      <c r="U58" s="26" t="str">
        <f>IF(COUNTIF(List!D$78:D$122,A58)&gt;=1,IF(INDEX(List!B$78:AA$122,MATCH(A58, List!D$78:D$122, 0),21)=0, "",INDEX(List!B$78:AA$122,MATCH(A58, List!D$78:D$122, 0),21)),"")</f>
        <v/>
      </c>
      <c r="V58" s="224" t="str">
        <f>IF(COUNTIF(List!D$78:D$122,A58)&gt;=1,IF(INDEX(List!B$78:AA$122,MATCH(A58, List!D$78:D$122, 0),22)=0, "",INDEX(List!B$78:AA$122,MATCH(A58, List!D$78:D$122, 0),22)),"")</f>
        <v/>
      </c>
      <c r="W58" s="11" t="str">
        <f>IF(COUNTIF(List!D$48:D$77,A58)&gt;=1,IF(INDEX(List!B$48:AA$77,MATCH(A58, List!D$48:D$77, 0),23)=0, "",INDEX(List!B$48:AA$77,MATCH(A58, List!D$48:D$77, 0),23)),"")</f>
        <v/>
      </c>
      <c r="X58" s="12" t="str">
        <f>IF(COUNTIF(List!D$48:D$77,A58)&gt;=1,IF(INDEX(List!B$48:AA$77,MATCH(A58, List!D$48:D$77, 0),24)=0, "",INDEX(List!B$48:AA$77,MATCH(A58, List!D$48:D$77, 0),24)),"")</f>
        <v/>
      </c>
      <c r="Y58" s="12" t="str">
        <f>IF(COUNTIF(List!D$48:D$77,A58)&gt;=1,IF(INDEX(List!B$48:AA$77,MATCH(A58, List!D$48:D$77, 0),25)=0, "",INDEX(List!B$48:AA$77,MATCH(A58, List!D$48:D$77, 0),25)),"")</f>
        <v/>
      </c>
      <c r="Z58" s="10" t="str">
        <f>IF(COUNTIF(List!D$48:D$77,A58)&gt;=1,IF(INDEX(List!B$48:AA$77,MATCH(A58, List!D$48:D$77, 0),26)=0, "",INDEX(List!B$48:AA$77,MATCH(A58, List!D$48:D$77, 0),26)),"")</f>
        <v/>
      </c>
    </row>
    <row r="59" spans="1:26" ht="13.9" customHeight="1" x14ac:dyDescent="0.25">
      <c r="A59" s="254">
        <v>56</v>
      </c>
      <c r="B59" s="25" t="str">
        <f t="shared" si="0"/>
        <v/>
      </c>
      <c r="C59" s="228" t="str">
        <f>IF(A59&lt;=MAX(List!D$8:D$122), 'Tab Sheet'!A59, "")</f>
        <v/>
      </c>
      <c r="D59" s="233" t="str">
        <f>IF(COUNTIF(List!D$8:D$122,A59)&gt;=1,INDEX(List!B$8:AA$122,MATCH(A59, List!D$8:D$122, 0),4),"")</f>
        <v/>
      </c>
      <c r="E59" s="43" t="str">
        <f>IF(COUNTIF(List!D$8:D$122,A59)&gt;=1,IF(INDEX(List!B$8:AA$122,MATCH(A59, List!D$8:D$122, 0),5)=0, "", INDEX(List!B$8:AA$122,MATCH(A59, List!D$8:D$122, 0),5)),"")</f>
        <v/>
      </c>
      <c r="F59" s="26" t="str">
        <f>IF(COUNTIF(List!D$8:D$122,A59)&gt;=1,IF(INDEX(List!B$8:AA$122,MATCH(A59, List!D$8:D$122, 0),6)=0, "",INDEX(List!B$8:AA$122,MATCH(A59, List!D$8:D$122, 0),6)),"")</f>
        <v/>
      </c>
      <c r="G59" s="223" t="str">
        <f>IF(COUNTIF(List!D$8:D$122,A59)&gt;=1,IF(INDEX(List!B$8:AA$122,MATCH(A59, List!D$8:D$122, 0),7)=0, "",INDEX(List!B$8:AA$122,MATCH(A59, List!D$8:D$122, 0),7)),"")</f>
        <v/>
      </c>
      <c r="H59" s="223" t="str">
        <f>IF(COUNTIF(List!D$8:D$122,A59)&gt;=1,IF(INDEX(List!B$8:AA$122,MATCH(A59, List!D$8:D$122, 0),8)=0, "",INDEX(List!B$8:AA$122,MATCH(A59, List!D$8:D$122, 0),8)),"")</f>
        <v/>
      </c>
      <c r="I59" s="223" t="str">
        <f>IF(COUNTIF(List!D$8:D$122,A59)&gt;=1,IF(INDEX(List!B$8:AA$122,MATCH(A59, List!D$8:D$122, 0),20)=0, "",INDEX(List!B$8:AA$122,MATCH(A59, List!D$8:D$122, 0),20)),"")</f>
        <v/>
      </c>
      <c r="J59" s="223" t="str">
        <f>IF(COUNTIF(List!D$8:D$122,A59)&gt;=1,IF(INDEX(List!B$8:AA$122,MATCH(A59, List!D$8:D$122, 0),9)=0, "",INDEX(List!B$8:AA$122,MATCH(A59, List!D$8:D$122, 0),9)),"")</f>
        <v/>
      </c>
      <c r="K59" s="223" t="str">
        <f>IF(COUNTIF(List!D$8:D$122,A59)&gt;=1,IF(INDEX(List!B$8:AA$122,MATCH(A59, List!D$8:D$122, 0),10)=0, "",INDEX(List!B$8:AA$122,MATCH(A59, List!D$8:D$122, 0),10)),"")</f>
        <v/>
      </c>
      <c r="L59" s="223" t="str">
        <f>IF(COUNTIF(List!D$8:D$122,A59)&gt;=1,IF(INDEX(List!B$8:AA$122,MATCH(A59, List!D$8:D$122, 0),11)=0, "",INDEX(List!B$8:AA$122,MATCH(A59, List!D$8:D$122, 0),11)),"")</f>
        <v/>
      </c>
      <c r="M59" s="224" t="str">
        <f>IF(COUNTIF(List!D$8:D$122,A59)&gt;=1,IF(INDEX(List!B$8:AA$122,MATCH(A59, List!D$8:D$122, 0),12)=0, "",INDEX(List!B$8:AA$122,MATCH(A59, List!D$8:D$122, 0),12)),"")</f>
        <v/>
      </c>
      <c r="N59" s="11" t="str">
        <f>IF(COUNTIF(List!D$8:D$122,A59)&gt;=1,IF(INDEX(List!B$8:AA$122,MATCH(A59, List!D$8:D$122, 0),13)=0, "",INDEX(List!B$8:AA$122,MATCH(A59, List!D$8:D$122, 0),13)),"")</f>
        <v/>
      </c>
      <c r="O59" s="12" t="str">
        <f>IF(COUNTIF(List!D$8:D$122,A59)&gt;=1,IF(INDEX(List!B$8:AA$122,MATCH(A59, List!D$8:D$122, 0),14)=0, "",INDEX(List!B$8:AA$122,MATCH(A59, List!D$8:D$122, 0),14)),"")</f>
        <v/>
      </c>
      <c r="P59" s="12" t="str">
        <f>IF(COUNTIF(List!D$8:D$122,A59)&gt;=1,IF(INDEX(List!B$8:AA$122,MATCH(A59, List!D$8:D$122, 0),15)=0, "",INDEX(List!B$8:AA$122,MATCH(A59, List!D$8:D$122, 0),15)),"")</f>
        <v/>
      </c>
      <c r="Q59" s="12" t="str">
        <f>IF(COUNTIF(List!D$8:D$122,A59)&gt;=1,IF(INDEX(List!B$8:AA$122,MATCH(A59, List!D$8:D$122, 0),16)=0, "",INDEX(List!B$8:AA$122,MATCH(A59, List!D$8:D$122, 0),16)),"")</f>
        <v/>
      </c>
      <c r="R59" s="12" t="str">
        <f>IF(COUNTIF(List!D$8:D$122,A59)&gt;=1,IF(INDEX(List!B$8:AA$122,MATCH(A59, List!D$8:D$122, 0),17)=0, "",INDEX(List!B$8:AA$122,MATCH(A59, List!D$8:D$122, 0),17)),"")</f>
        <v/>
      </c>
      <c r="S59" s="12" t="str">
        <f>IF(COUNTIF(List!D$8:D$122,A59)&gt;=1,IF(INDEX(List!B$8:AA$122,MATCH(A59, List!D$8:D$122, 0),18)=0, "",INDEX(List!B$8:AA$122,MATCH(A59, List!D$8:D$122, 0),18)),"")</f>
        <v/>
      </c>
      <c r="T59" s="10" t="str">
        <f>IF(COUNTIF(List!D$8:D$122,A59)&gt;=1,IF(INDEX(List!B$8:AA$122,MATCH(A59, List!D$8:D$122, 0),19)=0, "",INDEX(List!B$8:AA$122,MATCH(A59, List!D$8:D$122, 0),19)),"")</f>
        <v/>
      </c>
      <c r="U59" s="26" t="str">
        <f>IF(COUNTIF(List!D$78:D$122,A59)&gt;=1,IF(INDEX(List!B$78:AA$122,MATCH(A59, List!D$78:D$122, 0),21)=0, "",INDEX(List!B$78:AA$122,MATCH(A59, List!D$78:D$122, 0),21)),"")</f>
        <v/>
      </c>
      <c r="V59" s="224" t="str">
        <f>IF(COUNTIF(List!D$78:D$122,A59)&gt;=1,IF(INDEX(List!B$78:AA$122,MATCH(A59, List!D$78:D$122, 0),22)=0, "",INDEX(List!B$78:AA$122,MATCH(A59, List!D$78:D$122, 0),22)),"")</f>
        <v/>
      </c>
      <c r="W59" s="11" t="str">
        <f>IF(COUNTIF(List!D$48:D$77,A59)&gt;=1,IF(INDEX(List!B$48:AA$77,MATCH(A59, List!D$48:D$77, 0),23)=0, "",INDEX(List!B$48:AA$77,MATCH(A59, List!D$48:D$77, 0),23)),"")</f>
        <v/>
      </c>
      <c r="X59" s="12" t="str">
        <f>IF(COUNTIF(List!D$48:D$77,A59)&gt;=1,IF(INDEX(List!B$48:AA$77,MATCH(A59, List!D$48:D$77, 0),24)=0, "",INDEX(List!B$48:AA$77,MATCH(A59, List!D$48:D$77, 0),24)),"")</f>
        <v/>
      </c>
      <c r="Y59" s="12" t="str">
        <f>IF(COUNTIF(List!D$48:D$77,A59)&gt;=1,IF(INDEX(List!B$48:AA$77,MATCH(A59, List!D$48:D$77, 0),25)=0, "",INDEX(List!B$48:AA$77,MATCH(A59, List!D$48:D$77, 0),25)),"")</f>
        <v/>
      </c>
      <c r="Z59" s="10" t="str">
        <f>IF(COUNTIF(List!D$48:D$77,A59)&gt;=1,IF(INDEX(List!B$48:AA$77,MATCH(A59, List!D$48:D$77, 0),26)=0, "",INDEX(List!B$48:AA$77,MATCH(A59, List!D$48:D$77, 0),26)),"")</f>
        <v/>
      </c>
    </row>
    <row r="60" spans="1:26" ht="13.9" customHeight="1" x14ac:dyDescent="0.25">
      <c r="A60" s="254">
        <v>57</v>
      </c>
      <c r="B60" s="25" t="str">
        <f t="shared" si="0"/>
        <v/>
      </c>
      <c r="C60" s="228" t="str">
        <f>IF(A60&lt;=MAX(List!D$8:D$122), 'Tab Sheet'!A60, "")</f>
        <v/>
      </c>
      <c r="D60" s="233" t="str">
        <f>IF(COUNTIF(List!D$8:D$122,A60)&gt;=1,INDEX(List!B$8:AA$122,MATCH(A60, List!D$8:D$122, 0),4),"")</f>
        <v/>
      </c>
      <c r="E60" s="43" t="str">
        <f>IF(COUNTIF(List!D$8:D$122,A60)&gt;=1,IF(INDEX(List!B$8:AA$122,MATCH(A60, List!D$8:D$122, 0),5)=0, "", INDEX(List!B$8:AA$122,MATCH(A60, List!D$8:D$122, 0),5)),"")</f>
        <v/>
      </c>
      <c r="F60" s="26" t="str">
        <f>IF(COUNTIF(List!D$8:D$122,A60)&gt;=1,IF(INDEX(List!B$8:AA$122,MATCH(A60, List!D$8:D$122, 0),6)=0, "",INDEX(List!B$8:AA$122,MATCH(A60, List!D$8:D$122, 0),6)),"")</f>
        <v/>
      </c>
      <c r="G60" s="223" t="str">
        <f>IF(COUNTIF(List!D$8:D$122,A60)&gt;=1,IF(INDEX(List!B$8:AA$122,MATCH(A60, List!D$8:D$122, 0),7)=0, "",INDEX(List!B$8:AA$122,MATCH(A60, List!D$8:D$122, 0),7)),"")</f>
        <v/>
      </c>
      <c r="H60" s="223" t="str">
        <f>IF(COUNTIF(List!D$8:D$122,A60)&gt;=1,IF(INDEX(List!B$8:AA$122,MATCH(A60, List!D$8:D$122, 0),8)=0, "",INDEX(List!B$8:AA$122,MATCH(A60, List!D$8:D$122, 0),8)),"")</f>
        <v/>
      </c>
      <c r="I60" s="223" t="str">
        <f>IF(COUNTIF(List!D$8:D$122,A60)&gt;=1,IF(INDEX(List!B$8:AA$122,MATCH(A60, List!D$8:D$122, 0),20)=0, "",INDEX(List!B$8:AA$122,MATCH(A60, List!D$8:D$122, 0),20)),"")</f>
        <v/>
      </c>
      <c r="J60" s="223" t="str">
        <f>IF(COUNTIF(List!D$8:D$122,A60)&gt;=1,IF(INDEX(List!B$8:AA$122,MATCH(A60, List!D$8:D$122, 0),9)=0, "",INDEX(List!B$8:AA$122,MATCH(A60, List!D$8:D$122, 0),9)),"")</f>
        <v/>
      </c>
      <c r="K60" s="223" t="str">
        <f>IF(COUNTIF(List!D$8:D$122,A60)&gt;=1,IF(INDEX(List!B$8:AA$122,MATCH(A60, List!D$8:D$122, 0),10)=0, "",INDEX(List!B$8:AA$122,MATCH(A60, List!D$8:D$122, 0),10)),"")</f>
        <v/>
      </c>
      <c r="L60" s="223" t="str">
        <f>IF(COUNTIF(List!D$8:D$122,A60)&gt;=1,IF(INDEX(List!B$8:AA$122,MATCH(A60, List!D$8:D$122, 0),11)=0, "",INDEX(List!B$8:AA$122,MATCH(A60, List!D$8:D$122, 0),11)),"")</f>
        <v/>
      </c>
      <c r="M60" s="224" t="str">
        <f>IF(COUNTIF(List!D$8:D$122,A60)&gt;=1,IF(INDEX(List!B$8:AA$122,MATCH(A60, List!D$8:D$122, 0),12)=0, "",INDEX(List!B$8:AA$122,MATCH(A60, List!D$8:D$122, 0),12)),"")</f>
        <v/>
      </c>
      <c r="N60" s="11" t="str">
        <f>IF(COUNTIF(List!D$8:D$122,A60)&gt;=1,IF(INDEX(List!B$8:AA$122,MATCH(A60, List!D$8:D$122, 0),13)=0, "",INDEX(List!B$8:AA$122,MATCH(A60, List!D$8:D$122, 0),13)),"")</f>
        <v/>
      </c>
      <c r="O60" s="12" t="str">
        <f>IF(COUNTIF(List!D$8:D$122,A60)&gt;=1,IF(INDEX(List!B$8:AA$122,MATCH(A60, List!D$8:D$122, 0),14)=0, "",INDEX(List!B$8:AA$122,MATCH(A60, List!D$8:D$122, 0),14)),"")</f>
        <v/>
      </c>
      <c r="P60" s="12" t="str">
        <f>IF(COUNTIF(List!D$8:D$122,A60)&gt;=1,IF(INDEX(List!B$8:AA$122,MATCH(A60, List!D$8:D$122, 0),15)=0, "",INDEX(List!B$8:AA$122,MATCH(A60, List!D$8:D$122, 0),15)),"")</f>
        <v/>
      </c>
      <c r="Q60" s="12" t="str">
        <f>IF(COUNTIF(List!D$8:D$122,A60)&gt;=1,IF(INDEX(List!B$8:AA$122,MATCH(A60, List!D$8:D$122, 0),16)=0, "",INDEX(List!B$8:AA$122,MATCH(A60, List!D$8:D$122, 0),16)),"")</f>
        <v/>
      </c>
      <c r="R60" s="12" t="str">
        <f>IF(COUNTIF(List!D$8:D$122,A60)&gt;=1,IF(INDEX(List!B$8:AA$122,MATCH(A60, List!D$8:D$122, 0),17)=0, "",INDEX(List!B$8:AA$122,MATCH(A60, List!D$8:D$122, 0),17)),"")</f>
        <v/>
      </c>
      <c r="S60" s="12" t="str">
        <f>IF(COUNTIF(List!D$8:D$122,A60)&gt;=1,IF(INDEX(List!B$8:AA$122,MATCH(A60, List!D$8:D$122, 0),18)=0, "",INDEX(List!B$8:AA$122,MATCH(A60, List!D$8:D$122, 0),18)),"")</f>
        <v/>
      </c>
      <c r="T60" s="10" t="str">
        <f>IF(COUNTIF(List!D$8:D$122,A60)&gt;=1,IF(INDEX(List!B$8:AA$122,MATCH(A60, List!D$8:D$122, 0),19)=0, "",INDEX(List!B$8:AA$122,MATCH(A60, List!D$8:D$122, 0),19)),"")</f>
        <v/>
      </c>
      <c r="U60" s="26" t="str">
        <f>IF(COUNTIF(List!D$78:D$122,A60)&gt;=1,IF(INDEX(List!B$78:AA$122,MATCH(A60, List!D$78:D$122, 0),21)=0, "",INDEX(List!B$78:AA$122,MATCH(A60, List!D$78:D$122, 0),21)),"")</f>
        <v/>
      </c>
      <c r="V60" s="224" t="str">
        <f>IF(COUNTIF(List!D$78:D$122,A60)&gt;=1,IF(INDEX(List!B$78:AA$122,MATCH(A60, List!D$78:D$122, 0),22)=0, "",INDEX(List!B$78:AA$122,MATCH(A60, List!D$78:D$122, 0),22)),"")</f>
        <v/>
      </c>
      <c r="W60" s="11" t="str">
        <f>IF(COUNTIF(List!D$48:D$77,A60)&gt;=1,IF(INDEX(List!B$48:AA$77,MATCH(A60, List!D$48:D$77, 0),23)=0, "",INDEX(List!B$48:AA$77,MATCH(A60, List!D$48:D$77, 0),23)),"")</f>
        <v/>
      </c>
      <c r="X60" s="12" t="str">
        <f>IF(COUNTIF(List!D$48:D$77,A60)&gt;=1,IF(INDEX(List!B$48:AA$77,MATCH(A60, List!D$48:D$77, 0),24)=0, "",INDEX(List!B$48:AA$77,MATCH(A60, List!D$48:D$77, 0),24)),"")</f>
        <v/>
      </c>
      <c r="Y60" s="12" t="str">
        <f>IF(COUNTIF(List!D$48:D$77,A60)&gt;=1,IF(INDEX(List!B$48:AA$77,MATCH(A60, List!D$48:D$77, 0),25)=0, "",INDEX(List!B$48:AA$77,MATCH(A60, List!D$48:D$77, 0),25)),"")</f>
        <v/>
      </c>
      <c r="Z60" s="10" t="str">
        <f>IF(COUNTIF(List!D$48:D$77,A60)&gt;=1,IF(INDEX(List!B$48:AA$77,MATCH(A60, List!D$48:D$77, 0),26)=0, "",INDEX(List!B$48:AA$77,MATCH(A60, List!D$48:D$77, 0),26)),"")</f>
        <v/>
      </c>
    </row>
    <row r="61" spans="1:26" ht="13.9" customHeight="1" x14ac:dyDescent="0.25">
      <c r="A61" s="254">
        <v>58</v>
      </c>
      <c r="B61" s="25" t="str">
        <f t="shared" si="0"/>
        <v/>
      </c>
      <c r="C61" s="228" t="str">
        <f>IF(A61&lt;=MAX(List!D$8:D$122), 'Tab Sheet'!A61, "")</f>
        <v/>
      </c>
      <c r="D61" s="233" t="str">
        <f>IF(COUNTIF(List!D$8:D$122,A61)&gt;=1,INDEX(List!B$8:AA$122,MATCH(A61, List!D$8:D$122, 0),4),"")</f>
        <v/>
      </c>
      <c r="E61" s="43" t="str">
        <f>IF(COUNTIF(List!D$8:D$122,A61)&gt;=1,IF(INDEX(List!B$8:AA$122,MATCH(A61, List!D$8:D$122, 0),5)=0, "", INDEX(List!B$8:AA$122,MATCH(A61, List!D$8:D$122, 0),5)),"")</f>
        <v/>
      </c>
      <c r="F61" s="26" t="str">
        <f>IF(COUNTIF(List!D$8:D$122,A61)&gt;=1,IF(INDEX(List!B$8:AA$122,MATCH(A61, List!D$8:D$122, 0),6)=0, "",INDEX(List!B$8:AA$122,MATCH(A61, List!D$8:D$122, 0),6)),"")</f>
        <v/>
      </c>
      <c r="G61" s="223" t="str">
        <f>IF(COUNTIF(List!D$8:D$122,A61)&gt;=1,IF(INDEX(List!B$8:AA$122,MATCH(A61, List!D$8:D$122, 0),7)=0, "",INDEX(List!B$8:AA$122,MATCH(A61, List!D$8:D$122, 0),7)),"")</f>
        <v/>
      </c>
      <c r="H61" s="223" t="str">
        <f>IF(COUNTIF(List!D$8:D$122,A61)&gt;=1,IF(INDEX(List!B$8:AA$122,MATCH(A61, List!D$8:D$122, 0),8)=0, "",INDEX(List!B$8:AA$122,MATCH(A61, List!D$8:D$122, 0),8)),"")</f>
        <v/>
      </c>
      <c r="I61" s="223" t="str">
        <f>IF(COUNTIF(List!D$8:D$122,A61)&gt;=1,IF(INDEX(List!B$8:AA$122,MATCH(A61, List!D$8:D$122, 0),20)=0, "",INDEX(List!B$8:AA$122,MATCH(A61, List!D$8:D$122, 0),20)),"")</f>
        <v/>
      </c>
      <c r="J61" s="223" t="str">
        <f>IF(COUNTIF(List!D$8:D$122,A61)&gt;=1,IF(INDEX(List!B$8:AA$122,MATCH(A61, List!D$8:D$122, 0),9)=0, "",INDEX(List!B$8:AA$122,MATCH(A61, List!D$8:D$122, 0),9)),"")</f>
        <v/>
      </c>
      <c r="K61" s="223" t="str">
        <f>IF(COUNTIF(List!D$8:D$122,A61)&gt;=1,IF(INDEX(List!B$8:AA$122,MATCH(A61, List!D$8:D$122, 0),10)=0, "",INDEX(List!B$8:AA$122,MATCH(A61, List!D$8:D$122, 0),10)),"")</f>
        <v/>
      </c>
      <c r="L61" s="223" t="str">
        <f>IF(COUNTIF(List!D$8:D$122,A61)&gt;=1,IF(INDEX(List!B$8:AA$122,MATCH(A61, List!D$8:D$122, 0),11)=0, "",INDEX(List!B$8:AA$122,MATCH(A61, List!D$8:D$122, 0),11)),"")</f>
        <v/>
      </c>
      <c r="M61" s="224" t="str">
        <f>IF(COUNTIF(List!D$8:D$122,A61)&gt;=1,IF(INDEX(List!B$8:AA$122,MATCH(A61, List!D$8:D$122, 0),12)=0, "",INDEX(List!B$8:AA$122,MATCH(A61, List!D$8:D$122, 0),12)),"")</f>
        <v/>
      </c>
      <c r="N61" s="11" t="str">
        <f>IF(COUNTIF(List!D$8:D$122,A61)&gt;=1,IF(INDEX(List!B$8:AA$122,MATCH(A61, List!D$8:D$122, 0),13)=0, "",INDEX(List!B$8:AA$122,MATCH(A61, List!D$8:D$122, 0),13)),"")</f>
        <v/>
      </c>
      <c r="O61" s="12" t="str">
        <f>IF(COUNTIF(List!D$8:D$122,A61)&gt;=1,IF(INDEX(List!B$8:AA$122,MATCH(A61, List!D$8:D$122, 0),14)=0, "",INDEX(List!B$8:AA$122,MATCH(A61, List!D$8:D$122, 0),14)),"")</f>
        <v/>
      </c>
      <c r="P61" s="12" t="str">
        <f>IF(COUNTIF(List!D$8:D$122,A61)&gt;=1,IF(INDEX(List!B$8:AA$122,MATCH(A61, List!D$8:D$122, 0),15)=0, "",INDEX(List!B$8:AA$122,MATCH(A61, List!D$8:D$122, 0),15)),"")</f>
        <v/>
      </c>
      <c r="Q61" s="12" t="str">
        <f>IF(COUNTIF(List!D$8:D$122,A61)&gt;=1,IF(INDEX(List!B$8:AA$122,MATCH(A61, List!D$8:D$122, 0),16)=0, "",INDEX(List!B$8:AA$122,MATCH(A61, List!D$8:D$122, 0),16)),"")</f>
        <v/>
      </c>
      <c r="R61" s="12" t="str">
        <f>IF(COUNTIF(List!D$8:D$122,A61)&gt;=1,IF(INDEX(List!B$8:AA$122,MATCH(A61, List!D$8:D$122, 0),17)=0, "",INDEX(List!B$8:AA$122,MATCH(A61, List!D$8:D$122, 0),17)),"")</f>
        <v/>
      </c>
      <c r="S61" s="12" t="str">
        <f>IF(COUNTIF(List!D$8:D$122,A61)&gt;=1,IF(INDEX(List!B$8:AA$122,MATCH(A61, List!D$8:D$122, 0),18)=0, "",INDEX(List!B$8:AA$122,MATCH(A61, List!D$8:D$122, 0),18)),"")</f>
        <v/>
      </c>
      <c r="T61" s="10" t="str">
        <f>IF(COUNTIF(List!D$8:D$122,A61)&gt;=1,IF(INDEX(List!B$8:AA$122,MATCH(A61, List!D$8:D$122, 0),19)=0, "",INDEX(List!B$8:AA$122,MATCH(A61, List!D$8:D$122, 0),19)),"")</f>
        <v/>
      </c>
      <c r="U61" s="26" t="str">
        <f>IF(COUNTIF(List!D$78:D$122,A61)&gt;=1,IF(INDEX(List!B$78:AA$122,MATCH(A61, List!D$78:D$122, 0),21)=0, "",INDEX(List!B$78:AA$122,MATCH(A61, List!D$78:D$122, 0),21)),"")</f>
        <v/>
      </c>
      <c r="V61" s="224" t="str">
        <f>IF(COUNTIF(List!D$78:D$122,A61)&gt;=1,IF(INDEX(List!B$78:AA$122,MATCH(A61, List!D$78:D$122, 0),22)=0, "",INDEX(List!B$78:AA$122,MATCH(A61, List!D$78:D$122, 0),22)),"")</f>
        <v/>
      </c>
      <c r="W61" s="11" t="str">
        <f>IF(COUNTIF(List!D$48:D$77,A61)&gt;=1,IF(INDEX(List!B$48:AA$77,MATCH(A61, List!D$48:D$77, 0),23)=0, "",INDEX(List!B$48:AA$77,MATCH(A61, List!D$48:D$77, 0),23)),"")</f>
        <v/>
      </c>
      <c r="X61" s="12" t="str">
        <f>IF(COUNTIF(List!D$48:D$77,A61)&gt;=1,IF(INDEX(List!B$48:AA$77,MATCH(A61, List!D$48:D$77, 0),24)=0, "",INDEX(List!B$48:AA$77,MATCH(A61, List!D$48:D$77, 0),24)),"")</f>
        <v/>
      </c>
      <c r="Y61" s="12" t="str">
        <f>IF(COUNTIF(List!D$48:D$77,A61)&gt;=1,IF(INDEX(List!B$48:AA$77,MATCH(A61, List!D$48:D$77, 0),25)=0, "",INDEX(List!B$48:AA$77,MATCH(A61, List!D$48:D$77, 0),25)),"")</f>
        <v/>
      </c>
      <c r="Z61" s="10" t="str">
        <f>IF(COUNTIF(List!D$48:D$77,A61)&gt;=1,IF(INDEX(List!B$48:AA$77,MATCH(A61, List!D$48:D$77, 0),26)=0, "",INDEX(List!B$48:AA$77,MATCH(A61, List!D$48:D$77, 0),26)),"")</f>
        <v/>
      </c>
    </row>
    <row r="62" spans="1:26" ht="13.9" customHeight="1" x14ac:dyDescent="0.25">
      <c r="A62" s="254">
        <v>59</v>
      </c>
      <c r="B62" s="25" t="str">
        <f t="shared" si="0"/>
        <v/>
      </c>
      <c r="C62" s="228" t="str">
        <f>IF(A62&lt;=MAX(List!D$8:D$122), 'Tab Sheet'!A62, "")</f>
        <v/>
      </c>
      <c r="D62" s="233" t="str">
        <f>IF(COUNTIF(List!D$8:D$122,A62)&gt;=1,INDEX(List!B$8:AA$122,MATCH(A62, List!D$8:D$122, 0),4),"")</f>
        <v/>
      </c>
      <c r="E62" s="43" t="str">
        <f>IF(COUNTIF(List!D$8:D$122,A62)&gt;=1,IF(INDEX(List!B$8:AA$122,MATCH(A62, List!D$8:D$122, 0),5)=0, "", INDEX(List!B$8:AA$122,MATCH(A62, List!D$8:D$122, 0),5)),"")</f>
        <v/>
      </c>
      <c r="F62" s="26" t="str">
        <f>IF(COUNTIF(List!D$8:D$122,A62)&gt;=1,IF(INDEX(List!B$8:AA$122,MATCH(A62, List!D$8:D$122, 0),6)=0, "",INDEX(List!B$8:AA$122,MATCH(A62, List!D$8:D$122, 0),6)),"")</f>
        <v/>
      </c>
      <c r="G62" s="223" t="str">
        <f>IF(COUNTIF(List!D$8:D$122,A62)&gt;=1,IF(INDEX(List!B$8:AA$122,MATCH(A62, List!D$8:D$122, 0),7)=0, "",INDEX(List!B$8:AA$122,MATCH(A62, List!D$8:D$122, 0),7)),"")</f>
        <v/>
      </c>
      <c r="H62" s="223" t="str">
        <f>IF(COUNTIF(List!D$8:D$122,A62)&gt;=1,IF(INDEX(List!B$8:AA$122,MATCH(A62, List!D$8:D$122, 0),8)=0, "",INDEX(List!B$8:AA$122,MATCH(A62, List!D$8:D$122, 0),8)),"")</f>
        <v/>
      </c>
      <c r="I62" s="223" t="str">
        <f>IF(COUNTIF(List!D$8:D$122,A62)&gt;=1,IF(INDEX(List!B$8:AA$122,MATCH(A62, List!D$8:D$122, 0),20)=0, "",INDEX(List!B$8:AA$122,MATCH(A62, List!D$8:D$122, 0),20)),"")</f>
        <v/>
      </c>
      <c r="J62" s="223" t="str">
        <f>IF(COUNTIF(List!D$8:D$122,A62)&gt;=1,IF(INDEX(List!B$8:AA$122,MATCH(A62, List!D$8:D$122, 0),9)=0, "",INDEX(List!B$8:AA$122,MATCH(A62, List!D$8:D$122, 0),9)),"")</f>
        <v/>
      </c>
      <c r="K62" s="223" t="str">
        <f>IF(COUNTIF(List!D$8:D$122,A62)&gt;=1,IF(INDEX(List!B$8:AA$122,MATCH(A62, List!D$8:D$122, 0),10)=0, "",INDEX(List!B$8:AA$122,MATCH(A62, List!D$8:D$122, 0),10)),"")</f>
        <v/>
      </c>
      <c r="L62" s="223" t="str">
        <f>IF(COUNTIF(List!D$8:D$122,A62)&gt;=1,IF(INDEX(List!B$8:AA$122,MATCH(A62, List!D$8:D$122, 0),11)=0, "",INDEX(List!B$8:AA$122,MATCH(A62, List!D$8:D$122, 0),11)),"")</f>
        <v/>
      </c>
      <c r="M62" s="224" t="str">
        <f>IF(COUNTIF(List!D$8:D$122,A62)&gt;=1,IF(INDEX(List!B$8:AA$122,MATCH(A62, List!D$8:D$122, 0),12)=0, "",INDEX(List!B$8:AA$122,MATCH(A62, List!D$8:D$122, 0),12)),"")</f>
        <v/>
      </c>
      <c r="N62" s="11" t="str">
        <f>IF(COUNTIF(List!D$8:D$122,A62)&gt;=1,IF(INDEX(List!B$8:AA$122,MATCH(A62, List!D$8:D$122, 0),13)=0, "",INDEX(List!B$8:AA$122,MATCH(A62, List!D$8:D$122, 0),13)),"")</f>
        <v/>
      </c>
      <c r="O62" s="12" t="str">
        <f>IF(COUNTIF(List!D$8:D$122,A62)&gt;=1,IF(INDEX(List!B$8:AA$122,MATCH(A62, List!D$8:D$122, 0),14)=0, "",INDEX(List!B$8:AA$122,MATCH(A62, List!D$8:D$122, 0),14)),"")</f>
        <v/>
      </c>
      <c r="P62" s="12" t="str">
        <f>IF(COUNTIF(List!D$8:D$122,A62)&gt;=1,IF(INDEX(List!B$8:AA$122,MATCH(A62, List!D$8:D$122, 0),15)=0, "",INDEX(List!B$8:AA$122,MATCH(A62, List!D$8:D$122, 0),15)),"")</f>
        <v/>
      </c>
      <c r="Q62" s="12" t="str">
        <f>IF(COUNTIF(List!D$8:D$122,A62)&gt;=1,IF(INDEX(List!B$8:AA$122,MATCH(A62, List!D$8:D$122, 0),16)=0, "",INDEX(List!B$8:AA$122,MATCH(A62, List!D$8:D$122, 0),16)),"")</f>
        <v/>
      </c>
      <c r="R62" s="12" t="str">
        <f>IF(COUNTIF(List!D$8:D$122,A62)&gt;=1,IF(INDEX(List!B$8:AA$122,MATCH(A62, List!D$8:D$122, 0),17)=0, "",INDEX(List!B$8:AA$122,MATCH(A62, List!D$8:D$122, 0),17)),"")</f>
        <v/>
      </c>
      <c r="S62" s="12" t="str">
        <f>IF(COUNTIF(List!D$8:D$122,A62)&gt;=1,IF(INDEX(List!B$8:AA$122,MATCH(A62, List!D$8:D$122, 0),18)=0, "",INDEX(List!B$8:AA$122,MATCH(A62, List!D$8:D$122, 0),18)),"")</f>
        <v/>
      </c>
      <c r="T62" s="10" t="str">
        <f>IF(COUNTIF(List!D$8:D$122,A62)&gt;=1,IF(INDEX(List!B$8:AA$122,MATCH(A62, List!D$8:D$122, 0),19)=0, "",INDEX(List!B$8:AA$122,MATCH(A62, List!D$8:D$122, 0),19)),"")</f>
        <v/>
      </c>
      <c r="U62" s="26" t="str">
        <f>IF(COUNTIF(List!D$78:D$122,A62)&gt;=1,IF(INDEX(List!B$78:AA$122,MATCH(A62, List!D$78:D$122, 0),21)=0, "",INDEX(List!B$78:AA$122,MATCH(A62, List!D$78:D$122, 0),21)),"")</f>
        <v/>
      </c>
      <c r="V62" s="224" t="str">
        <f>IF(COUNTIF(List!D$78:D$122,A62)&gt;=1,IF(INDEX(List!B$78:AA$122,MATCH(A62, List!D$78:D$122, 0),22)=0, "",INDEX(List!B$78:AA$122,MATCH(A62, List!D$78:D$122, 0),22)),"")</f>
        <v/>
      </c>
      <c r="W62" s="11" t="str">
        <f>IF(COUNTIF(List!D$48:D$77,A62)&gt;=1,IF(INDEX(List!B$48:AA$77,MATCH(A62, List!D$48:D$77, 0),23)=0, "",INDEX(List!B$48:AA$77,MATCH(A62, List!D$48:D$77, 0),23)),"")</f>
        <v/>
      </c>
      <c r="X62" s="12" t="str">
        <f>IF(COUNTIF(List!D$48:D$77,A62)&gt;=1,IF(INDEX(List!B$48:AA$77,MATCH(A62, List!D$48:D$77, 0),24)=0, "",INDEX(List!B$48:AA$77,MATCH(A62, List!D$48:D$77, 0),24)),"")</f>
        <v/>
      </c>
      <c r="Y62" s="12" t="str">
        <f>IF(COUNTIF(List!D$48:D$77,A62)&gt;=1,IF(INDEX(List!B$48:AA$77,MATCH(A62, List!D$48:D$77, 0),25)=0, "",INDEX(List!B$48:AA$77,MATCH(A62, List!D$48:D$77, 0),25)),"")</f>
        <v/>
      </c>
      <c r="Z62" s="10" t="str">
        <f>IF(COUNTIF(List!D$48:D$77,A62)&gt;=1,IF(INDEX(List!B$48:AA$77,MATCH(A62, List!D$48:D$77, 0),26)=0, "",INDEX(List!B$48:AA$77,MATCH(A62, List!D$48:D$77, 0),26)),"")</f>
        <v/>
      </c>
    </row>
    <row r="63" spans="1:26" ht="13.9" customHeight="1" x14ac:dyDescent="0.25">
      <c r="A63" s="254">
        <v>60</v>
      </c>
      <c r="B63" s="25" t="str">
        <f t="shared" si="0"/>
        <v/>
      </c>
      <c r="C63" s="228" t="str">
        <f>IF(A63&lt;=MAX(List!D$8:D$122), 'Tab Sheet'!A63, "")</f>
        <v/>
      </c>
      <c r="D63" s="233" t="str">
        <f>IF(COUNTIF(List!D$8:D$122,A63)&gt;=1,INDEX(List!B$8:AA$122,MATCH(A63, List!D$8:D$122, 0),4),"")</f>
        <v/>
      </c>
      <c r="E63" s="43" t="str">
        <f>IF(COUNTIF(List!D$8:D$122,A63)&gt;=1,IF(INDEX(List!B$8:AA$122,MATCH(A63, List!D$8:D$122, 0),5)=0, "", INDEX(List!B$8:AA$122,MATCH(A63, List!D$8:D$122, 0),5)),"")</f>
        <v/>
      </c>
      <c r="F63" s="26" t="str">
        <f>IF(COUNTIF(List!D$8:D$122,A63)&gt;=1,IF(INDEX(List!B$8:AA$122,MATCH(A63, List!D$8:D$122, 0),6)=0, "",INDEX(List!B$8:AA$122,MATCH(A63, List!D$8:D$122, 0),6)),"")</f>
        <v/>
      </c>
      <c r="G63" s="223" t="str">
        <f>IF(COUNTIF(List!D$8:D$122,A63)&gt;=1,IF(INDEX(List!B$8:AA$122,MATCH(A63, List!D$8:D$122, 0),7)=0, "",INDEX(List!B$8:AA$122,MATCH(A63, List!D$8:D$122, 0),7)),"")</f>
        <v/>
      </c>
      <c r="H63" s="223" t="str">
        <f>IF(COUNTIF(List!D$8:D$122,A63)&gt;=1,IF(INDEX(List!B$8:AA$122,MATCH(A63, List!D$8:D$122, 0),8)=0, "",INDEX(List!B$8:AA$122,MATCH(A63, List!D$8:D$122, 0),8)),"")</f>
        <v/>
      </c>
      <c r="I63" s="223" t="str">
        <f>IF(COUNTIF(List!D$8:D$122,A63)&gt;=1,IF(INDEX(List!B$8:AA$122,MATCH(A63, List!D$8:D$122, 0),20)=0, "",INDEX(List!B$8:AA$122,MATCH(A63, List!D$8:D$122, 0),20)),"")</f>
        <v/>
      </c>
      <c r="J63" s="223" t="str">
        <f>IF(COUNTIF(List!D$8:D$122,A63)&gt;=1,IF(INDEX(List!B$8:AA$122,MATCH(A63, List!D$8:D$122, 0),9)=0, "",INDEX(List!B$8:AA$122,MATCH(A63, List!D$8:D$122, 0),9)),"")</f>
        <v/>
      </c>
      <c r="K63" s="223" t="str">
        <f>IF(COUNTIF(List!D$8:D$122,A63)&gt;=1,IF(INDEX(List!B$8:AA$122,MATCH(A63, List!D$8:D$122, 0),10)=0, "",INDEX(List!B$8:AA$122,MATCH(A63, List!D$8:D$122, 0),10)),"")</f>
        <v/>
      </c>
      <c r="L63" s="223" t="str">
        <f>IF(COUNTIF(List!D$8:D$122,A63)&gt;=1,IF(INDEX(List!B$8:AA$122,MATCH(A63, List!D$8:D$122, 0),11)=0, "",INDEX(List!B$8:AA$122,MATCH(A63, List!D$8:D$122, 0),11)),"")</f>
        <v/>
      </c>
      <c r="M63" s="224" t="str">
        <f>IF(COUNTIF(List!D$8:D$122,A63)&gt;=1,IF(INDEX(List!B$8:AA$122,MATCH(A63, List!D$8:D$122, 0),12)=0, "",INDEX(List!B$8:AA$122,MATCH(A63, List!D$8:D$122, 0),12)),"")</f>
        <v/>
      </c>
      <c r="N63" s="11" t="str">
        <f>IF(COUNTIF(List!D$8:D$122,A63)&gt;=1,IF(INDEX(List!B$8:AA$122,MATCH(A63, List!D$8:D$122, 0),13)=0, "",INDEX(List!B$8:AA$122,MATCH(A63, List!D$8:D$122, 0),13)),"")</f>
        <v/>
      </c>
      <c r="O63" s="12" t="str">
        <f>IF(COUNTIF(List!D$8:D$122,A63)&gt;=1,IF(INDEX(List!B$8:AA$122,MATCH(A63, List!D$8:D$122, 0),14)=0, "",INDEX(List!B$8:AA$122,MATCH(A63, List!D$8:D$122, 0),14)),"")</f>
        <v/>
      </c>
      <c r="P63" s="12" t="str">
        <f>IF(COUNTIF(List!D$8:D$122,A63)&gt;=1,IF(INDEX(List!B$8:AA$122,MATCH(A63, List!D$8:D$122, 0),15)=0, "",INDEX(List!B$8:AA$122,MATCH(A63, List!D$8:D$122, 0),15)),"")</f>
        <v/>
      </c>
      <c r="Q63" s="12" t="str">
        <f>IF(COUNTIF(List!D$8:D$122,A63)&gt;=1,IF(INDEX(List!B$8:AA$122,MATCH(A63, List!D$8:D$122, 0),16)=0, "",INDEX(List!B$8:AA$122,MATCH(A63, List!D$8:D$122, 0),16)),"")</f>
        <v/>
      </c>
      <c r="R63" s="12" t="str">
        <f>IF(COUNTIF(List!D$8:D$122,A63)&gt;=1,IF(INDEX(List!B$8:AA$122,MATCH(A63, List!D$8:D$122, 0),17)=0, "",INDEX(List!B$8:AA$122,MATCH(A63, List!D$8:D$122, 0),17)),"")</f>
        <v/>
      </c>
      <c r="S63" s="12" t="str">
        <f>IF(COUNTIF(List!D$8:D$122,A63)&gt;=1,IF(INDEX(List!B$8:AA$122,MATCH(A63, List!D$8:D$122, 0),18)=0, "",INDEX(List!B$8:AA$122,MATCH(A63, List!D$8:D$122, 0),18)),"")</f>
        <v/>
      </c>
      <c r="T63" s="10" t="str">
        <f>IF(COUNTIF(List!D$8:D$122,A63)&gt;=1,IF(INDEX(List!B$8:AA$122,MATCH(A63, List!D$8:D$122, 0),19)=0, "",INDEX(List!B$8:AA$122,MATCH(A63, List!D$8:D$122, 0),19)),"")</f>
        <v/>
      </c>
      <c r="U63" s="26" t="str">
        <f>IF(COUNTIF(List!D$78:D$122,A63)&gt;=1,IF(INDEX(List!B$78:AA$122,MATCH(A63, List!D$78:D$122, 0),21)=0, "",INDEX(List!B$78:AA$122,MATCH(A63, List!D$78:D$122, 0),21)),"")</f>
        <v/>
      </c>
      <c r="V63" s="224" t="str">
        <f>IF(COUNTIF(List!D$78:D$122,A63)&gt;=1,IF(INDEX(List!B$78:AA$122,MATCH(A63, List!D$78:D$122, 0),22)=0, "",INDEX(List!B$78:AA$122,MATCH(A63, List!D$78:D$122, 0),22)),"")</f>
        <v/>
      </c>
      <c r="W63" s="11" t="str">
        <f>IF(COUNTIF(List!D$48:D$77,A63)&gt;=1,IF(INDEX(List!B$48:AA$77,MATCH(A63, List!D$48:D$77, 0),23)=0, "",INDEX(List!B$48:AA$77,MATCH(A63, List!D$48:D$77, 0),23)),"")</f>
        <v/>
      </c>
      <c r="X63" s="12" t="str">
        <f>IF(COUNTIF(List!D$48:D$77,A63)&gt;=1,IF(INDEX(List!B$48:AA$77,MATCH(A63, List!D$48:D$77, 0),24)=0, "",INDEX(List!B$48:AA$77,MATCH(A63, List!D$48:D$77, 0),24)),"")</f>
        <v/>
      </c>
      <c r="Y63" s="12" t="str">
        <f>IF(COUNTIF(List!D$48:D$77,A63)&gt;=1,IF(INDEX(List!B$48:AA$77,MATCH(A63, List!D$48:D$77, 0),25)=0, "",INDEX(List!B$48:AA$77,MATCH(A63, List!D$48:D$77, 0),25)),"")</f>
        <v/>
      </c>
      <c r="Z63" s="10" t="str">
        <f>IF(COUNTIF(List!D$48:D$77,A63)&gt;=1,IF(INDEX(List!B$48:AA$77,MATCH(A63, List!D$48:D$77, 0),26)=0, "",INDEX(List!B$48:AA$77,MATCH(A63, List!D$48:D$77, 0),26)),"")</f>
        <v/>
      </c>
    </row>
    <row r="64" spans="1:26" ht="13.9" customHeight="1" x14ac:dyDescent="0.25">
      <c r="A64" s="254">
        <v>61</v>
      </c>
      <c r="B64" s="25" t="str">
        <f t="shared" si="0"/>
        <v/>
      </c>
      <c r="C64" s="228" t="str">
        <f>IF(A64&lt;=MAX(List!D$8:D$122), 'Tab Sheet'!A64, "")</f>
        <v/>
      </c>
      <c r="D64" s="233" t="str">
        <f>IF(COUNTIF(List!D$8:D$122,A64)&gt;=1,INDEX(List!B$8:AA$122,MATCH(A64, List!D$8:D$122, 0),4),"")</f>
        <v/>
      </c>
      <c r="E64" s="43" t="str">
        <f>IF(COUNTIF(List!D$8:D$122,A64)&gt;=1,IF(INDEX(List!B$8:AA$122,MATCH(A64, List!D$8:D$122, 0),5)=0, "", INDEX(List!B$8:AA$122,MATCH(A64, List!D$8:D$122, 0),5)),"")</f>
        <v/>
      </c>
      <c r="F64" s="26" t="str">
        <f>IF(COUNTIF(List!D$8:D$122,A64)&gt;=1,IF(INDEX(List!B$8:AA$122,MATCH(A64, List!D$8:D$122, 0),6)=0, "",INDEX(List!B$8:AA$122,MATCH(A64, List!D$8:D$122, 0),6)),"")</f>
        <v/>
      </c>
      <c r="G64" s="223" t="str">
        <f>IF(COUNTIF(List!D$8:D$122,A64)&gt;=1,IF(INDEX(List!B$8:AA$122,MATCH(A64, List!D$8:D$122, 0),7)=0, "",INDEX(List!B$8:AA$122,MATCH(A64, List!D$8:D$122, 0),7)),"")</f>
        <v/>
      </c>
      <c r="H64" s="223" t="str">
        <f>IF(COUNTIF(List!D$8:D$122,A64)&gt;=1,IF(INDEX(List!B$8:AA$122,MATCH(A64, List!D$8:D$122, 0),8)=0, "",INDEX(List!B$8:AA$122,MATCH(A64, List!D$8:D$122, 0),8)),"")</f>
        <v/>
      </c>
      <c r="I64" s="223" t="str">
        <f>IF(COUNTIF(List!D$8:D$122,A64)&gt;=1,IF(INDEX(List!B$8:AA$122,MATCH(A64, List!D$8:D$122, 0),20)=0, "",INDEX(List!B$8:AA$122,MATCH(A64, List!D$8:D$122, 0),20)),"")</f>
        <v/>
      </c>
      <c r="J64" s="223" t="str">
        <f>IF(COUNTIF(List!D$8:D$122,A64)&gt;=1,IF(INDEX(List!B$8:AA$122,MATCH(A64, List!D$8:D$122, 0),9)=0, "",INDEX(List!B$8:AA$122,MATCH(A64, List!D$8:D$122, 0),9)),"")</f>
        <v/>
      </c>
      <c r="K64" s="223" t="str">
        <f>IF(COUNTIF(List!D$8:D$122,A64)&gt;=1,IF(INDEX(List!B$8:AA$122,MATCH(A64, List!D$8:D$122, 0),10)=0, "",INDEX(List!B$8:AA$122,MATCH(A64, List!D$8:D$122, 0),10)),"")</f>
        <v/>
      </c>
      <c r="L64" s="223" t="str">
        <f>IF(COUNTIF(List!D$8:D$122,A64)&gt;=1,IF(INDEX(List!B$8:AA$122,MATCH(A64, List!D$8:D$122, 0),11)=0, "",INDEX(List!B$8:AA$122,MATCH(A64, List!D$8:D$122, 0),11)),"")</f>
        <v/>
      </c>
      <c r="M64" s="224" t="str">
        <f>IF(COUNTIF(List!D$8:D$122,A64)&gt;=1,IF(INDEX(List!B$8:AA$122,MATCH(A64, List!D$8:D$122, 0),12)=0, "",INDEX(List!B$8:AA$122,MATCH(A64, List!D$8:D$122, 0),12)),"")</f>
        <v/>
      </c>
      <c r="N64" s="11" t="str">
        <f>IF(COUNTIF(List!D$8:D$122,A64)&gt;=1,IF(INDEX(List!B$8:AA$122,MATCH(A64, List!D$8:D$122, 0),13)=0, "",INDEX(List!B$8:AA$122,MATCH(A64, List!D$8:D$122, 0),13)),"")</f>
        <v/>
      </c>
      <c r="O64" s="12" t="str">
        <f>IF(COUNTIF(List!D$8:D$122,A64)&gt;=1,IF(INDEX(List!B$8:AA$122,MATCH(A64, List!D$8:D$122, 0),14)=0, "",INDEX(List!B$8:AA$122,MATCH(A64, List!D$8:D$122, 0),14)),"")</f>
        <v/>
      </c>
      <c r="P64" s="12" t="str">
        <f>IF(COUNTIF(List!D$8:D$122,A64)&gt;=1,IF(INDEX(List!B$8:AA$122,MATCH(A64, List!D$8:D$122, 0),15)=0, "",INDEX(List!B$8:AA$122,MATCH(A64, List!D$8:D$122, 0),15)),"")</f>
        <v/>
      </c>
      <c r="Q64" s="12" t="str">
        <f>IF(COUNTIF(List!D$8:D$122,A64)&gt;=1,IF(INDEX(List!B$8:AA$122,MATCH(A64, List!D$8:D$122, 0),16)=0, "",INDEX(List!B$8:AA$122,MATCH(A64, List!D$8:D$122, 0),16)),"")</f>
        <v/>
      </c>
      <c r="R64" s="12" t="str">
        <f>IF(COUNTIF(List!D$8:D$122,A64)&gt;=1,IF(INDEX(List!B$8:AA$122,MATCH(A64, List!D$8:D$122, 0),17)=0, "",INDEX(List!B$8:AA$122,MATCH(A64, List!D$8:D$122, 0),17)),"")</f>
        <v/>
      </c>
      <c r="S64" s="12" t="str">
        <f>IF(COUNTIF(List!D$8:D$122,A64)&gt;=1,IF(INDEX(List!B$8:AA$122,MATCH(A64, List!D$8:D$122, 0),18)=0, "",INDEX(List!B$8:AA$122,MATCH(A64, List!D$8:D$122, 0),18)),"")</f>
        <v/>
      </c>
      <c r="T64" s="10" t="str">
        <f>IF(COUNTIF(List!D$8:D$122,A64)&gt;=1,IF(INDEX(List!B$8:AA$122,MATCH(A64, List!D$8:D$122, 0),19)=0, "",INDEX(List!B$8:AA$122,MATCH(A64, List!D$8:D$122, 0),19)),"")</f>
        <v/>
      </c>
      <c r="U64" s="26" t="str">
        <f>IF(COUNTIF(List!D$78:D$122,A64)&gt;=1,IF(INDEX(List!B$78:AA$122,MATCH(A64, List!D$78:D$122, 0),21)=0, "",INDEX(List!B$78:AA$122,MATCH(A64, List!D$78:D$122, 0),21)),"")</f>
        <v/>
      </c>
      <c r="V64" s="224" t="str">
        <f>IF(COUNTIF(List!D$78:D$122,A64)&gt;=1,IF(INDEX(List!B$78:AA$122,MATCH(A64, List!D$78:D$122, 0),22)=0, "",INDEX(List!B$78:AA$122,MATCH(A64, List!D$78:D$122, 0),22)),"")</f>
        <v/>
      </c>
      <c r="W64" s="11" t="str">
        <f>IF(COUNTIF(List!D$48:D$77,A64)&gt;=1,IF(INDEX(List!B$48:AA$77,MATCH(A64, List!D$48:D$77, 0),23)=0, "",INDEX(List!B$48:AA$77,MATCH(A64, List!D$48:D$77, 0),23)),"")</f>
        <v/>
      </c>
      <c r="X64" s="12" t="str">
        <f>IF(COUNTIF(List!D$48:D$77,A64)&gt;=1,IF(INDEX(List!B$48:AA$77,MATCH(A64, List!D$48:D$77, 0),24)=0, "",INDEX(List!B$48:AA$77,MATCH(A64, List!D$48:D$77, 0),24)),"")</f>
        <v/>
      </c>
      <c r="Y64" s="12" t="str">
        <f>IF(COUNTIF(List!D$48:D$77,A64)&gt;=1,IF(INDEX(List!B$48:AA$77,MATCH(A64, List!D$48:D$77, 0),25)=0, "",INDEX(List!B$48:AA$77,MATCH(A64, List!D$48:D$77, 0),25)),"")</f>
        <v/>
      </c>
      <c r="Z64" s="10" t="str">
        <f>IF(COUNTIF(List!D$48:D$77,A64)&gt;=1,IF(INDEX(List!B$48:AA$77,MATCH(A64, List!D$48:D$77, 0),26)=0, "",INDEX(List!B$48:AA$77,MATCH(A64, List!D$48:D$77, 0),26)),"")</f>
        <v/>
      </c>
    </row>
    <row r="65" spans="1:26" ht="13.9" customHeight="1" x14ac:dyDescent="0.25">
      <c r="A65" s="254">
        <v>62</v>
      </c>
      <c r="B65" s="25" t="str">
        <f t="shared" si="0"/>
        <v/>
      </c>
      <c r="C65" s="228" t="str">
        <f>IF(A65&lt;=MAX(List!D$8:D$122), 'Tab Sheet'!A65, "")</f>
        <v/>
      </c>
      <c r="D65" s="233" t="str">
        <f>IF(COUNTIF(List!D$8:D$122,A65)&gt;=1,INDEX(List!B$8:AA$122,MATCH(A65, List!D$8:D$122, 0),4),"")</f>
        <v/>
      </c>
      <c r="E65" s="43" t="str">
        <f>IF(COUNTIF(List!D$8:D$122,A65)&gt;=1,IF(INDEX(List!B$8:AA$122,MATCH(A65, List!D$8:D$122, 0),5)=0, "", INDEX(List!B$8:AA$122,MATCH(A65, List!D$8:D$122, 0),5)),"")</f>
        <v/>
      </c>
      <c r="F65" s="26" t="str">
        <f>IF(COUNTIF(List!D$8:D$122,A65)&gt;=1,IF(INDEX(List!B$8:AA$122,MATCH(A65, List!D$8:D$122, 0),6)=0, "",INDEX(List!B$8:AA$122,MATCH(A65, List!D$8:D$122, 0),6)),"")</f>
        <v/>
      </c>
      <c r="G65" s="223" t="str">
        <f>IF(COUNTIF(List!D$8:D$122,A65)&gt;=1,IF(INDEX(List!B$8:AA$122,MATCH(A65, List!D$8:D$122, 0),7)=0, "",INDEX(List!B$8:AA$122,MATCH(A65, List!D$8:D$122, 0),7)),"")</f>
        <v/>
      </c>
      <c r="H65" s="223" t="str">
        <f>IF(COUNTIF(List!D$8:D$122,A65)&gt;=1,IF(INDEX(List!B$8:AA$122,MATCH(A65, List!D$8:D$122, 0),8)=0, "",INDEX(List!B$8:AA$122,MATCH(A65, List!D$8:D$122, 0),8)),"")</f>
        <v/>
      </c>
      <c r="I65" s="223" t="str">
        <f>IF(COUNTIF(List!D$8:D$122,A65)&gt;=1,IF(INDEX(List!B$8:AA$122,MATCH(A65, List!D$8:D$122, 0),20)=0, "",INDEX(List!B$8:AA$122,MATCH(A65, List!D$8:D$122, 0),20)),"")</f>
        <v/>
      </c>
      <c r="J65" s="223" t="str">
        <f>IF(COUNTIF(List!D$8:D$122,A65)&gt;=1,IF(INDEX(List!B$8:AA$122,MATCH(A65, List!D$8:D$122, 0),9)=0, "",INDEX(List!B$8:AA$122,MATCH(A65, List!D$8:D$122, 0),9)),"")</f>
        <v/>
      </c>
      <c r="K65" s="223" t="str">
        <f>IF(COUNTIF(List!D$8:D$122,A65)&gt;=1,IF(INDEX(List!B$8:AA$122,MATCH(A65, List!D$8:D$122, 0),10)=0, "",INDEX(List!B$8:AA$122,MATCH(A65, List!D$8:D$122, 0),10)),"")</f>
        <v/>
      </c>
      <c r="L65" s="223" t="str">
        <f>IF(COUNTIF(List!D$8:D$122,A65)&gt;=1,IF(INDEX(List!B$8:AA$122,MATCH(A65, List!D$8:D$122, 0),11)=0, "",INDEX(List!B$8:AA$122,MATCH(A65, List!D$8:D$122, 0),11)),"")</f>
        <v/>
      </c>
      <c r="M65" s="224" t="str">
        <f>IF(COUNTIF(List!D$8:D$122,A65)&gt;=1,IF(INDEX(List!B$8:AA$122,MATCH(A65, List!D$8:D$122, 0),12)=0, "",INDEX(List!B$8:AA$122,MATCH(A65, List!D$8:D$122, 0),12)),"")</f>
        <v/>
      </c>
      <c r="N65" s="11" t="str">
        <f>IF(COUNTIF(List!D$8:D$122,A65)&gt;=1,IF(INDEX(List!B$8:AA$122,MATCH(A65, List!D$8:D$122, 0),13)=0, "",INDEX(List!B$8:AA$122,MATCH(A65, List!D$8:D$122, 0),13)),"")</f>
        <v/>
      </c>
      <c r="O65" s="12" t="str">
        <f>IF(COUNTIF(List!D$8:D$122,A65)&gt;=1,IF(INDEX(List!B$8:AA$122,MATCH(A65, List!D$8:D$122, 0),14)=0, "",INDEX(List!B$8:AA$122,MATCH(A65, List!D$8:D$122, 0),14)),"")</f>
        <v/>
      </c>
      <c r="P65" s="12" t="str">
        <f>IF(COUNTIF(List!D$8:D$122,A65)&gt;=1,IF(INDEX(List!B$8:AA$122,MATCH(A65, List!D$8:D$122, 0),15)=0, "",INDEX(List!B$8:AA$122,MATCH(A65, List!D$8:D$122, 0),15)),"")</f>
        <v/>
      </c>
      <c r="Q65" s="12" t="str">
        <f>IF(COUNTIF(List!D$8:D$122,A65)&gt;=1,IF(INDEX(List!B$8:AA$122,MATCH(A65, List!D$8:D$122, 0),16)=0, "",INDEX(List!B$8:AA$122,MATCH(A65, List!D$8:D$122, 0),16)),"")</f>
        <v/>
      </c>
      <c r="R65" s="12" t="str">
        <f>IF(COUNTIF(List!D$8:D$122,A65)&gt;=1,IF(INDEX(List!B$8:AA$122,MATCH(A65, List!D$8:D$122, 0),17)=0, "",INDEX(List!B$8:AA$122,MATCH(A65, List!D$8:D$122, 0),17)),"")</f>
        <v/>
      </c>
      <c r="S65" s="12" t="str">
        <f>IF(COUNTIF(List!D$8:D$122,A65)&gt;=1,IF(INDEX(List!B$8:AA$122,MATCH(A65, List!D$8:D$122, 0),18)=0, "",INDEX(List!B$8:AA$122,MATCH(A65, List!D$8:D$122, 0),18)),"")</f>
        <v/>
      </c>
      <c r="T65" s="10" t="str">
        <f>IF(COUNTIF(List!D$8:D$122,A65)&gt;=1,IF(INDEX(List!B$8:AA$122,MATCH(A65, List!D$8:D$122, 0),19)=0, "",INDEX(List!B$8:AA$122,MATCH(A65, List!D$8:D$122, 0),19)),"")</f>
        <v/>
      </c>
      <c r="U65" s="26" t="str">
        <f>IF(COUNTIF(List!D$78:D$122,A65)&gt;=1,IF(INDEX(List!B$78:AA$122,MATCH(A65, List!D$78:D$122, 0),21)=0, "",INDEX(List!B$78:AA$122,MATCH(A65, List!D$78:D$122, 0),21)),"")</f>
        <v/>
      </c>
      <c r="V65" s="224" t="str">
        <f>IF(COUNTIF(List!D$78:D$122,A65)&gt;=1,IF(INDEX(List!B$78:AA$122,MATCH(A65, List!D$78:D$122, 0),22)=0, "",INDEX(List!B$78:AA$122,MATCH(A65, List!D$78:D$122, 0),22)),"")</f>
        <v/>
      </c>
      <c r="W65" s="11" t="str">
        <f>IF(COUNTIF(List!D$48:D$77,A65)&gt;=1,IF(INDEX(List!B$48:AA$77,MATCH(A65, List!D$48:D$77, 0),23)=0, "",INDEX(List!B$48:AA$77,MATCH(A65, List!D$48:D$77, 0),23)),"")</f>
        <v/>
      </c>
      <c r="X65" s="12" t="str">
        <f>IF(COUNTIF(List!D$48:D$77,A65)&gt;=1,IF(INDEX(List!B$48:AA$77,MATCH(A65, List!D$48:D$77, 0),24)=0, "",INDEX(List!B$48:AA$77,MATCH(A65, List!D$48:D$77, 0),24)),"")</f>
        <v/>
      </c>
      <c r="Y65" s="12" t="str">
        <f>IF(COUNTIF(List!D$48:D$77,A65)&gt;=1,IF(INDEX(List!B$48:AA$77,MATCH(A65, List!D$48:D$77, 0),25)=0, "",INDEX(List!B$48:AA$77,MATCH(A65, List!D$48:D$77, 0),25)),"")</f>
        <v/>
      </c>
      <c r="Z65" s="10" t="str">
        <f>IF(COUNTIF(List!D$48:D$77,A65)&gt;=1,IF(INDEX(List!B$48:AA$77,MATCH(A65, List!D$48:D$77, 0),26)=0, "",INDEX(List!B$48:AA$77,MATCH(A65, List!D$48:D$77, 0),26)),"")</f>
        <v/>
      </c>
    </row>
    <row r="66" spans="1:26" ht="13.9" customHeight="1" x14ac:dyDescent="0.25">
      <c r="A66" s="254">
        <v>63</v>
      </c>
      <c r="B66" s="25" t="str">
        <f t="shared" si="0"/>
        <v/>
      </c>
      <c r="C66" s="228" t="str">
        <f>IF(A66&lt;=MAX(List!D$8:D$122), 'Tab Sheet'!A66, "")</f>
        <v/>
      </c>
      <c r="D66" s="233" t="str">
        <f>IF(COUNTIF(List!D$8:D$122,A66)&gt;=1,INDEX(List!B$8:AA$122,MATCH(A66, List!D$8:D$122, 0),4),"")</f>
        <v/>
      </c>
      <c r="E66" s="43" t="str">
        <f>IF(COUNTIF(List!D$8:D$122,A66)&gt;=1,IF(INDEX(List!B$8:AA$122,MATCH(A66, List!D$8:D$122, 0),5)=0, "", INDEX(List!B$8:AA$122,MATCH(A66, List!D$8:D$122, 0),5)),"")</f>
        <v/>
      </c>
      <c r="F66" s="26" t="str">
        <f>IF(COUNTIF(List!D$8:D$122,A66)&gt;=1,IF(INDEX(List!B$8:AA$122,MATCH(A66, List!D$8:D$122, 0),6)=0, "",INDEX(List!B$8:AA$122,MATCH(A66, List!D$8:D$122, 0),6)),"")</f>
        <v/>
      </c>
      <c r="G66" s="223" t="str">
        <f>IF(COUNTIF(List!D$8:D$122,A66)&gt;=1,IF(INDEX(List!B$8:AA$122,MATCH(A66, List!D$8:D$122, 0),7)=0, "",INDEX(List!B$8:AA$122,MATCH(A66, List!D$8:D$122, 0),7)),"")</f>
        <v/>
      </c>
      <c r="H66" s="223" t="str">
        <f>IF(COUNTIF(List!D$8:D$122,A66)&gt;=1,IF(INDEX(List!B$8:AA$122,MATCH(A66, List!D$8:D$122, 0),8)=0, "",INDEX(List!B$8:AA$122,MATCH(A66, List!D$8:D$122, 0),8)),"")</f>
        <v/>
      </c>
      <c r="I66" s="223" t="str">
        <f>IF(COUNTIF(List!D$8:D$122,A66)&gt;=1,IF(INDEX(List!B$8:AA$122,MATCH(A66, List!D$8:D$122, 0),20)=0, "",INDEX(List!B$8:AA$122,MATCH(A66, List!D$8:D$122, 0),20)),"")</f>
        <v/>
      </c>
      <c r="J66" s="223" t="str">
        <f>IF(COUNTIF(List!D$8:D$122,A66)&gt;=1,IF(INDEX(List!B$8:AA$122,MATCH(A66, List!D$8:D$122, 0),9)=0, "",INDEX(List!B$8:AA$122,MATCH(A66, List!D$8:D$122, 0),9)),"")</f>
        <v/>
      </c>
      <c r="K66" s="223" t="str">
        <f>IF(COUNTIF(List!D$8:D$122,A66)&gt;=1,IF(INDEX(List!B$8:AA$122,MATCH(A66, List!D$8:D$122, 0),10)=0, "",INDEX(List!B$8:AA$122,MATCH(A66, List!D$8:D$122, 0),10)),"")</f>
        <v/>
      </c>
      <c r="L66" s="223" t="str">
        <f>IF(COUNTIF(List!D$8:D$122,A66)&gt;=1,IF(INDEX(List!B$8:AA$122,MATCH(A66, List!D$8:D$122, 0),11)=0, "",INDEX(List!B$8:AA$122,MATCH(A66, List!D$8:D$122, 0),11)),"")</f>
        <v/>
      </c>
      <c r="M66" s="224" t="str">
        <f>IF(COUNTIF(List!D$8:D$122,A66)&gt;=1,IF(INDEX(List!B$8:AA$122,MATCH(A66, List!D$8:D$122, 0),12)=0, "",INDEX(List!B$8:AA$122,MATCH(A66, List!D$8:D$122, 0),12)),"")</f>
        <v/>
      </c>
      <c r="N66" s="11" t="str">
        <f>IF(COUNTIF(List!D$8:D$122,A66)&gt;=1,IF(INDEX(List!B$8:AA$122,MATCH(A66, List!D$8:D$122, 0),13)=0, "",INDEX(List!B$8:AA$122,MATCH(A66, List!D$8:D$122, 0),13)),"")</f>
        <v/>
      </c>
      <c r="O66" s="12" t="str">
        <f>IF(COUNTIF(List!D$8:D$122,A66)&gt;=1,IF(INDEX(List!B$8:AA$122,MATCH(A66, List!D$8:D$122, 0),14)=0, "",INDEX(List!B$8:AA$122,MATCH(A66, List!D$8:D$122, 0),14)),"")</f>
        <v/>
      </c>
      <c r="P66" s="12" t="str">
        <f>IF(COUNTIF(List!D$8:D$122,A66)&gt;=1,IF(INDEX(List!B$8:AA$122,MATCH(A66, List!D$8:D$122, 0),15)=0, "",INDEX(List!B$8:AA$122,MATCH(A66, List!D$8:D$122, 0),15)),"")</f>
        <v/>
      </c>
      <c r="Q66" s="12" t="str">
        <f>IF(COUNTIF(List!D$8:D$122,A66)&gt;=1,IF(INDEX(List!B$8:AA$122,MATCH(A66, List!D$8:D$122, 0),16)=0, "",INDEX(List!B$8:AA$122,MATCH(A66, List!D$8:D$122, 0),16)),"")</f>
        <v/>
      </c>
      <c r="R66" s="12" t="str">
        <f>IF(COUNTIF(List!D$8:D$122,A66)&gt;=1,IF(INDEX(List!B$8:AA$122,MATCH(A66, List!D$8:D$122, 0),17)=0, "",INDEX(List!B$8:AA$122,MATCH(A66, List!D$8:D$122, 0),17)),"")</f>
        <v/>
      </c>
      <c r="S66" s="12" t="str">
        <f>IF(COUNTIF(List!D$8:D$122,A66)&gt;=1,IF(INDEX(List!B$8:AA$122,MATCH(A66, List!D$8:D$122, 0),18)=0, "",INDEX(List!B$8:AA$122,MATCH(A66, List!D$8:D$122, 0),18)),"")</f>
        <v/>
      </c>
      <c r="T66" s="10" t="str">
        <f>IF(COUNTIF(List!D$8:D$122,A66)&gt;=1,IF(INDEX(List!B$8:AA$122,MATCH(A66, List!D$8:D$122, 0),19)=0, "",INDEX(List!B$8:AA$122,MATCH(A66, List!D$8:D$122, 0),19)),"")</f>
        <v/>
      </c>
      <c r="U66" s="26" t="str">
        <f>IF(COUNTIF(List!D$78:D$122,A66)&gt;=1,IF(INDEX(List!B$78:AA$122,MATCH(A66, List!D$78:D$122, 0),21)=0, "",INDEX(List!B$78:AA$122,MATCH(A66, List!D$78:D$122, 0),21)),"")</f>
        <v/>
      </c>
      <c r="V66" s="224" t="str">
        <f>IF(COUNTIF(List!D$78:D$122,A66)&gt;=1,IF(INDEX(List!B$78:AA$122,MATCH(A66, List!D$78:D$122, 0),22)=0, "",INDEX(List!B$78:AA$122,MATCH(A66, List!D$78:D$122, 0),22)),"")</f>
        <v/>
      </c>
      <c r="W66" s="11" t="str">
        <f>IF(COUNTIF(List!D$48:D$77,A66)&gt;=1,IF(INDEX(List!B$48:AA$77,MATCH(A66, List!D$48:D$77, 0),23)=0, "",INDEX(List!B$48:AA$77,MATCH(A66, List!D$48:D$77, 0),23)),"")</f>
        <v/>
      </c>
      <c r="X66" s="12" t="str">
        <f>IF(COUNTIF(List!D$48:D$77,A66)&gt;=1,IF(INDEX(List!B$48:AA$77,MATCH(A66, List!D$48:D$77, 0),24)=0, "",INDEX(List!B$48:AA$77,MATCH(A66, List!D$48:D$77, 0),24)),"")</f>
        <v/>
      </c>
      <c r="Y66" s="12" t="str">
        <f>IF(COUNTIF(List!D$48:D$77,A66)&gt;=1,IF(INDEX(List!B$48:AA$77,MATCH(A66, List!D$48:D$77, 0),25)=0, "",INDEX(List!B$48:AA$77,MATCH(A66, List!D$48:D$77, 0),25)),"")</f>
        <v/>
      </c>
      <c r="Z66" s="10" t="str">
        <f>IF(COUNTIF(List!D$48:D$77,A66)&gt;=1,IF(INDEX(List!B$48:AA$77,MATCH(A66, List!D$48:D$77, 0),26)=0, "",INDEX(List!B$48:AA$77,MATCH(A66, List!D$48:D$77, 0),26)),"")</f>
        <v/>
      </c>
    </row>
    <row r="67" spans="1:26" ht="13.9" customHeight="1" x14ac:dyDescent="0.25">
      <c r="A67" s="254">
        <v>64</v>
      </c>
      <c r="B67" s="25" t="str">
        <f t="shared" si="0"/>
        <v/>
      </c>
      <c r="C67" s="228" t="str">
        <f>IF(A67&lt;=MAX(List!D$8:D$122), 'Tab Sheet'!A67, "")</f>
        <v/>
      </c>
      <c r="D67" s="233" t="str">
        <f>IF(COUNTIF(List!D$8:D$122,A67)&gt;=1,INDEX(List!B$8:AA$122,MATCH(A67, List!D$8:D$122, 0),4),"")</f>
        <v/>
      </c>
      <c r="E67" s="43" t="str">
        <f>IF(COUNTIF(List!D$8:D$122,A67)&gt;=1,IF(INDEX(List!B$8:AA$122,MATCH(A67, List!D$8:D$122, 0),5)=0, "", INDEX(List!B$8:AA$122,MATCH(A67, List!D$8:D$122, 0),5)),"")</f>
        <v/>
      </c>
      <c r="F67" s="26" t="str">
        <f>IF(COUNTIF(List!D$8:D$122,A67)&gt;=1,IF(INDEX(List!B$8:AA$122,MATCH(A67, List!D$8:D$122, 0),6)=0, "",INDEX(List!B$8:AA$122,MATCH(A67, List!D$8:D$122, 0),6)),"")</f>
        <v/>
      </c>
      <c r="G67" s="223" t="str">
        <f>IF(COUNTIF(List!D$8:D$122,A67)&gt;=1,IF(INDEX(List!B$8:AA$122,MATCH(A67, List!D$8:D$122, 0),7)=0, "",INDEX(List!B$8:AA$122,MATCH(A67, List!D$8:D$122, 0),7)),"")</f>
        <v/>
      </c>
      <c r="H67" s="223" t="str">
        <f>IF(COUNTIF(List!D$8:D$122,A67)&gt;=1,IF(INDEX(List!B$8:AA$122,MATCH(A67, List!D$8:D$122, 0),8)=0, "",INDEX(List!B$8:AA$122,MATCH(A67, List!D$8:D$122, 0),8)),"")</f>
        <v/>
      </c>
      <c r="I67" s="223" t="str">
        <f>IF(COUNTIF(List!D$8:D$122,A67)&gt;=1,IF(INDEX(List!B$8:AA$122,MATCH(A67, List!D$8:D$122, 0),20)=0, "",INDEX(List!B$8:AA$122,MATCH(A67, List!D$8:D$122, 0),20)),"")</f>
        <v/>
      </c>
      <c r="J67" s="223" t="str">
        <f>IF(COUNTIF(List!D$8:D$122,A67)&gt;=1,IF(INDEX(List!B$8:AA$122,MATCH(A67, List!D$8:D$122, 0),9)=0, "",INDEX(List!B$8:AA$122,MATCH(A67, List!D$8:D$122, 0),9)),"")</f>
        <v/>
      </c>
      <c r="K67" s="223" t="str">
        <f>IF(COUNTIF(List!D$8:D$122,A67)&gt;=1,IF(INDEX(List!B$8:AA$122,MATCH(A67, List!D$8:D$122, 0),10)=0, "",INDEX(List!B$8:AA$122,MATCH(A67, List!D$8:D$122, 0),10)),"")</f>
        <v/>
      </c>
      <c r="L67" s="223" t="str">
        <f>IF(COUNTIF(List!D$8:D$122,A67)&gt;=1,IF(INDEX(List!B$8:AA$122,MATCH(A67, List!D$8:D$122, 0),11)=0, "",INDEX(List!B$8:AA$122,MATCH(A67, List!D$8:D$122, 0),11)),"")</f>
        <v/>
      </c>
      <c r="M67" s="224" t="str">
        <f>IF(COUNTIF(List!D$8:D$122,A67)&gt;=1,IF(INDEX(List!B$8:AA$122,MATCH(A67, List!D$8:D$122, 0),12)=0, "",INDEX(List!B$8:AA$122,MATCH(A67, List!D$8:D$122, 0),12)),"")</f>
        <v/>
      </c>
      <c r="N67" s="11" t="str">
        <f>IF(COUNTIF(List!D$8:D$122,A67)&gt;=1,IF(INDEX(List!B$8:AA$122,MATCH(A67, List!D$8:D$122, 0),13)=0, "",INDEX(List!B$8:AA$122,MATCH(A67, List!D$8:D$122, 0),13)),"")</f>
        <v/>
      </c>
      <c r="O67" s="12" t="str">
        <f>IF(COUNTIF(List!D$8:D$122,A67)&gt;=1,IF(INDEX(List!B$8:AA$122,MATCH(A67, List!D$8:D$122, 0),14)=0, "",INDEX(List!B$8:AA$122,MATCH(A67, List!D$8:D$122, 0),14)),"")</f>
        <v/>
      </c>
      <c r="P67" s="12" t="str">
        <f>IF(COUNTIF(List!D$8:D$122,A67)&gt;=1,IF(INDEX(List!B$8:AA$122,MATCH(A67, List!D$8:D$122, 0),15)=0, "",INDEX(List!B$8:AA$122,MATCH(A67, List!D$8:D$122, 0),15)),"")</f>
        <v/>
      </c>
      <c r="Q67" s="12" t="str">
        <f>IF(COUNTIF(List!D$8:D$122,A67)&gt;=1,IF(INDEX(List!B$8:AA$122,MATCH(A67, List!D$8:D$122, 0),16)=0, "",INDEX(List!B$8:AA$122,MATCH(A67, List!D$8:D$122, 0),16)),"")</f>
        <v/>
      </c>
      <c r="R67" s="12" t="str">
        <f>IF(COUNTIF(List!D$8:D$122,A67)&gt;=1,IF(INDEX(List!B$8:AA$122,MATCH(A67, List!D$8:D$122, 0),17)=0, "",INDEX(List!B$8:AA$122,MATCH(A67, List!D$8:D$122, 0),17)),"")</f>
        <v/>
      </c>
      <c r="S67" s="12" t="str">
        <f>IF(COUNTIF(List!D$8:D$122,A67)&gt;=1,IF(INDEX(List!B$8:AA$122,MATCH(A67, List!D$8:D$122, 0),18)=0, "",INDEX(List!B$8:AA$122,MATCH(A67, List!D$8:D$122, 0),18)),"")</f>
        <v/>
      </c>
      <c r="T67" s="10" t="str">
        <f>IF(COUNTIF(List!D$8:D$122,A67)&gt;=1,IF(INDEX(List!B$8:AA$122,MATCH(A67, List!D$8:D$122, 0),19)=0, "",INDEX(List!B$8:AA$122,MATCH(A67, List!D$8:D$122, 0),19)),"")</f>
        <v/>
      </c>
      <c r="U67" s="26" t="str">
        <f>IF(COUNTIF(List!D$78:D$122,A67)&gt;=1,IF(INDEX(List!B$78:AA$122,MATCH(A67, List!D$78:D$122, 0),21)=0, "",INDEX(List!B$78:AA$122,MATCH(A67, List!D$78:D$122, 0),21)),"")</f>
        <v/>
      </c>
      <c r="V67" s="224" t="str">
        <f>IF(COUNTIF(List!D$78:D$122,A67)&gt;=1,IF(INDEX(List!B$78:AA$122,MATCH(A67, List!D$78:D$122, 0),22)=0, "",INDEX(List!B$78:AA$122,MATCH(A67, List!D$78:D$122, 0),22)),"")</f>
        <v/>
      </c>
      <c r="W67" s="11" t="str">
        <f>IF(COUNTIF(List!D$48:D$77,A67)&gt;=1,IF(INDEX(List!B$48:AA$77,MATCH(A67, List!D$48:D$77, 0),23)=0, "",INDEX(List!B$48:AA$77,MATCH(A67, List!D$48:D$77, 0),23)),"")</f>
        <v/>
      </c>
      <c r="X67" s="12" t="str">
        <f>IF(COUNTIF(List!D$48:D$77,A67)&gt;=1,IF(INDEX(List!B$48:AA$77,MATCH(A67, List!D$48:D$77, 0),24)=0, "",INDEX(List!B$48:AA$77,MATCH(A67, List!D$48:D$77, 0),24)),"")</f>
        <v/>
      </c>
      <c r="Y67" s="12" t="str">
        <f>IF(COUNTIF(List!D$48:D$77,A67)&gt;=1,IF(INDEX(List!B$48:AA$77,MATCH(A67, List!D$48:D$77, 0),25)=0, "",INDEX(List!B$48:AA$77,MATCH(A67, List!D$48:D$77, 0),25)),"")</f>
        <v/>
      </c>
      <c r="Z67" s="10" t="str">
        <f>IF(COUNTIF(List!D$48:D$77,A67)&gt;=1,IF(INDEX(List!B$48:AA$77,MATCH(A67, List!D$48:D$77, 0),26)=0, "",INDEX(List!B$48:AA$77,MATCH(A67, List!D$48:D$77, 0),26)),"")</f>
        <v/>
      </c>
    </row>
    <row r="68" spans="1:26" ht="13.9" customHeight="1" x14ac:dyDescent="0.25">
      <c r="A68" s="254">
        <v>65</v>
      </c>
      <c r="B68" s="25" t="str">
        <f t="shared" si="0"/>
        <v/>
      </c>
      <c r="C68" s="228" t="str">
        <f>IF(A68&lt;=MAX(List!D$8:D$122), 'Tab Sheet'!A68, "")</f>
        <v/>
      </c>
      <c r="D68" s="233" t="str">
        <f>IF(COUNTIF(List!D$8:D$122,A68)&gt;=1,INDEX(List!B$8:AA$122,MATCH(A68, List!D$8:D$122, 0),4),"")</f>
        <v/>
      </c>
      <c r="E68" s="43" t="str">
        <f>IF(COUNTIF(List!D$8:D$122,A68)&gt;=1,IF(INDEX(List!B$8:AA$122,MATCH(A68, List!D$8:D$122, 0),5)=0, "", INDEX(List!B$8:AA$122,MATCH(A68, List!D$8:D$122, 0),5)),"")</f>
        <v/>
      </c>
      <c r="F68" s="26" t="str">
        <f>IF(COUNTIF(List!D$8:D$122,A68)&gt;=1,IF(INDEX(List!B$8:AA$122,MATCH(A68, List!D$8:D$122, 0),6)=0, "",INDEX(List!B$8:AA$122,MATCH(A68, List!D$8:D$122, 0),6)),"")</f>
        <v/>
      </c>
      <c r="G68" s="223" t="str">
        <f>IF(COUNTIF(List!D$8:D$122,A68)&gt;=1,IF(INDEX(List!B$8:AA$122,MATCH(A68, List!D$8:D$122, 0),7)=0, "",INDEX(List!B$8:AA$122,MATCH(A68, List!D$8:D$122, 0),7)),"")</f>
        <v/>
      </c>
      <c r="H68" s="223" t="str">
        <f>IF(COUNTIF(List!D$8:D$122,A68)&gt;=1,IF(INDEX(List!B$8:AA$122,MATCH(A68, List!D$8:D$122, 0),8)=0, "",INDEX(List!B$8:AA$122,MATCH(A68, List!D$8:D$122, 0),8)),"")</f>
        <v/>
      </c>
      <c r="I68" s="223" t="str">
        <f>IF(COUNTIF(List!D$8:D$122,A68)&gt;=1,IF(INDEX(List!B$8:AA$122,MATCH(A68, List!D$8:D$122, 0),20)=0, "",INDEX(List!B$8:AA$122,MATCH(A68, List!D$8:D$122, 0),20)),"")</f>
        <v/>
      </c>
      <c r="J68" s="223" t="str">
        <f>IF(COUNTIF(List!D$8:D$122,A68)&gt;=1,IF(INDEX(List!B$8:AA$122,MATCH(A68, List!D$8:D$122, 0),9)=0, "",INDEX(List!B$8:AA$122,MATCH(A68, List!D$8:D$122, 0),9)),"")</f>
        <v/>
      </c>
      <c r="K68" s="223" t="str">
        <f>IF(COUNTIF(List!D$8:D$122,A68)&gt;=1,IF(INDEX(List!B$8:AA$122,MATCH(A68, List!D$8:D$122, 0),10)=0, "",INDEX(List!B$8:AA$122,MATCH(A68, List!D$8:D$122, 0),10)),"")</f>
        <v/>
      </c>
      <c r="L68" s="223" t="str">
        <f>IF(COUNTIF(List!D$8:D$122,A68)&gt;=1,IF(INDEX(List!B$8:AA$122,MATCH(A68, List!D$8:D$122, 0),11)=0, "",INDEX(List!B$8:AA$122,MATCH(A68, List!D$8:D$122, 0),11)),"")</f>
        <v/>
      </c>
      <c r="M68" s="224" t="str">
        <f>IF(COUNTIF(List!D$8:D$122,A68)&gt;=1,IF(INDEX(List!B$8:AA$122,MATCH(A68, List!D$8:D$122, 0),12)=0, "",INDEX(List!B$8:AA$122,MATCH(A68, List!D$8:D$122, 0),12)),"")</f>
        <v/>
      </c>
      <c r="N68" s="11" t="str">
        <f>IF(COUNTIF(List!D$8:D$122,A68)&gt;=1,IF(INDEX(List!B$8:AA$122,MATCH(A68, List!D$8:D$122, 0),13)=0, "",INDEX(List!B$8:AA$122,MATCH(A68, List!D$8:D$122, 0),13)),"")</f>
        <v/>
      </c>
      <c r="O68" s="12" t="str">
        <f>IF(COUNTIF(List!D$8:D$122,A68)&gt;=1,IF(INDEX(List!B$8:AA$122,MATCH(A68, List!D$8:D$122, 0),14)=0, "",INDEX(List!B$8:AA$122,MATCH(A68, List!D$8:D$122, 0),14)),"")</f>
        <v/>
      </c>
      <c r="P68" s="12" t="str">
        <f>IF(COUNTIF(List!D$8:D$122,A68)&gt;=1,IF(INDEX(List!B$8:AA$122,MATCH(A68, List!D$8:D$122, 0),15)=0, "",INDEX(List!B$8:AA$122,MATCH(A68, List!D$8:D$122, 0),15)),"")</f>
        <v/>
      </c>
      <c r="Q68" s="12" t="str">
        <f>IF(COUNTIF(List!D$8:D$122,A68)&gt;=1,IF(INDEX(List!B$8:AA$122,MATCH(A68, List!D$8:D$122, 0),16)=0, "",INDEX(List!B$8:AA$122,MATCH(A68, List!D$8:D$122, 0),16)),"")</f>
        <v/>
      </c>
      <c r="R68" s="12" t="str">
        <f>IF(COUNTIF(List!D$8:D$122,A68)&gt;=1,IF(INDEX(List!B$8:AA$122,MATCH(A68, List!D$8:D$122, 0),17)=0, "",INDEX(List!B$8:AA$122,MATCH(A68, List!D$8:D$122, 0),17)),"")</f>
        <v/>
      </c>
      <c r="S68" s="12" t="str">
        <f>IF(COUNTIF(List!D$8:D$122,A68)&gt;=1,IF(INDEX(List!B$8:AA$122,MATCH(A68, List!D$8:D$122, 0),18)=0, "",INDEX(List!B$8:AA$122,MATCH(A68, List!D$8:D$122, 0),18)),"")</f>
        <v/>
      </c>
      <c r="T68" s="10" t="str">
        <f>IF(COUNTIF(List!D$8:D$122,A68)&gt;=1,IF(INDEX(List!B$8:AA$122,MATCH(A68, List!D$8:D$122, 0),19)=0, "",INDEX(List!B$8:AA$122,MATCH(A68, List!D$8:D$122, 0),19)),"")</f>
        <v/>
      </c>
      <c r="U68" s="26" t="str">
        <f>IF(COUNTIF(List!D$78:D$122,A68)&gt;=1,IF(INDEX(List!B$78:AA$122,MATCH(A68, List!D$78:D$122, 0),21)=0, "",INDEX(List!B$78:AA$122,MATCH(A68, List!D$78:D$122, 0),21)),"")</f>
        <v/>
      </c>
      <c r="V68" s="224" t="str">
        <f>IF(COUNTIF(List!D$78:D$122,A68)&gt;=1,IF(INDEX(List!B$78:AA$122,MATCH(A68, List!D$78:D$122, 0),22)=0, "",INDEX(List!B$78:AA$122,MATCH(A68, List!D$78:D$122, 0),22)),"")</f>
        <v/>
      </c>
      <c r="W68" s="11" t="str">
        <f>IF(COUNTIF(List!D$48:D$77,A68)&gt;=1,IF(INDEX(List!B$48:AA$77,MATCH(A68, List!D$48:D$77, 0),23)=0, "",INDEX(List!B$48:AA$77,MATCH(A68, List!D$48:D$77, 0),23)),"")</f>
        <v/>
      </c>
      <c r="X68" s="12" t="str">
        <f>IF(COUNTIF(List!D$48:D$77,A68)&gt;=1,IF(INDEX(List!B$48:AA$77,MATCH(A68, List!D$48:D$77, 0),24)=0, "",INDEX(List!B$48:AA$77,MATCH(A68, List!D$48:D$77, 0),24)),"")</f>
        <v/>
      </c>
      <c r="Y68" s="12" t="str">
        <f>IF(COUNTIF(List!D$48:D$77,A68)&gt;=1,IF(INDEX(List!B$48:AA$77,MATCH(A68, List!D$48:D$77, 0),25)=0, "",INDEX(List!B$48:AA$77,MATCH(A68, List!D$48:D$77, 0),25)),"")</f>
        <v/>
      </c>
      <c r="Z68" s="10" t="str">
        <f>IF(COUNTIF(List!D$48:D$77,A68)&gt;=1,IF(INDEX(List!B$48:AA$77,MATCH(A68, List!D$48:D$77, 0),26)=0, "",INDEX(List!B$48:AA$77,MATCH(A68, List!D$48:D$77, 0),26)),"")</f>
        <v/>
      </c>
    </row>
    <row r="69" spans="1:26" ht="13.9" customHeight="1" x14ac:dyDescent="0.25">
      <c r="A69" s="254">
        <v>66</v>
      </c>
      <c r="B69" s="25" t="str">
        <f t="shared" ref="B69:B118" si="1">IF(COUNTBLANK(C69)=0,X$1, "")</f>
        <v/>
      </c>
      <c r="C69" s="228" t="str">
        <f>IF(A69&lt;=MAX(List!D$8:D$122), 'Tab Sheet'!A69, "")</f>
        <v/>
      </c>
      <c r="D69" s="233" t="str">
        <f>IF(COUNTIF(List!D$8:D$122,A69)&gt;=1,INDEX(List!B$8:AA$122,MATCH(A69, List!D$8:D$122, 0),4),"")</f>
        <v/>
      </c>
      <c r="E69" s="43" t="str">
        <f>IF(COUNTIF(List!D$8:D$122,A69)&gt;=1,IF(INDEX(List!B$8:AA$122,MATCH(A69, List!D$8:D$122, 0),5)=0, "", INDEX(List!B$8:AA$122,MATCH(A69, List!D$8:D$122, 0),5)),"")</f>
        <v/>
      </c>
      <c r="F69" s="26" t="str">
        <f>IF(COUNTIF(List!D$8:D$122,A69)&gt;=1,IF(INDEX(List!B$8:AA$122,MATCH(A69, List!D$8:D$122, 0),6)=0, "",INDEX(List!B$8:AA$122,MATCH(A69, List!D$8:D$122, 0),6)),"")</f>
        <v/>
      </c>
      <c r="G69" s="223" t="str">
        <f>IF(COUNTIF(List!D$8:D$122,A69)&gt;=1,IF(INDEX(List!B$8:AA$122,MATCH(A69, List!D$8:D$122, 0),7)=0, "",INDEX(List!B$8:AA$122,MATCH(A69, List!D$8:D$122, 0),7)),"")</f>
        <v/>
      </c>
      <c r="H69" s="223" t="str">
        <f>IF(COUNTIF(List!D$8:D$122,A69)&gt;=1,IF(INDEX(List!B$8:AA$122,MATCH(A69, List!D$8:D$122, 0),8)=0, "",INDEX(List!B$8:AA$122,MATCH(A69, List!D$8:D$122, 0),8)),"")</f>
        <v/>
      </c>
      <c r="I69" s="223" t="str">
        <f>IF(COUNTIF(List!D$8:D$122,A69)&gt;=1,IF(INDEX(List!B$8:AA$122,MATCH(A69, List!D$8:D$122, 0),20)=0, "",INDEX(List!B$8:AA$122,MATCH(A69, List!D$8:D$122, 0),20)),"")</f>
        <v/>
      </c>
      <c r="J69" s="223" t="str">
        <f>IF(COUNTIF(List!D$8:D$122,A69)&gt;=1,IF(INDEX(List!B$8:AA$122,MATCH(A69, List!D$8:D$122, 0),9)=0, "",INDEX(List!B$8:AA$122,MATCH(A69, List!D$8:D$122, 0),9)),"")</f>
        <v/>
      </c>
      <c r="K69" s="223" t="str">
        <f>IF(COUNTIF(List!D$8:D$122,A69)&gt;=1,IF(INDEX(List!B$8:AA$122,MATCH(A69, List!D$8:D$122, 0),10)=0, "",INDEX(List!B$8:AA$122,MATCH(A69, List!D$8:D$122, 0),10)),"")</f>
        <v/>
      </c>
      <c r="L69" s="223" t="str">
        <f>IF(COUNTIF(List!D$8:D$122,A69)&gt;=1,IF(INDEX(List!B$8:AA$122,MATCH(A69, List!D$8:D$122, 0),11)=0, "",INDEX(List!B$8:AA$122,MATCH(A69, List!D$8:D$122, 0),11)),"")</f>
        <v/>
      </c>
      <c r="M69" s="224" t="str">
        <f>IF(COUNTIF(List!D$8:D$122,A69)&gt;=1,IF(INDEX(List!B$8:AA$122,MATCH(A69, List!D$8:D$122, 0),12)=0, "",INDEX(List!B$8:AA$122,MATCH(A69, List!D$8:D$122, 0),12)),"")</f>
        <v/>
      </c>
      <c r="N69" s="11" t="str">
        <f>IF(COUNTIF(List!D$8:D$122,A69)&gt;=1,IF(INDEX(List!B$8:AA$122,MATCH(A69, List!D$8:D$122, 0),13)=0, "",INDEX(List!B$8:AA$122,MATCH(A69, List!D$8:D$122, 0),13)),"")</f>
        <v/>
      </c>
      <c r="O69" s="12" t="str">
        <f>IF(COUNTIF(List!D$8:D$122,A69)&gt;=1,IF(INDEX(List!B$8:AA$122,MATCH(A69, List!D$8:D$122, 0),14)=0, "",INDEX(List!B$8:AA$122,MATCH(A69, List!D$8:D$122, 0),14)),"")</f>
        <v/>
      </c>
      <c r="P69" s="12" t="str">
        <f>IF(COUNTIF(List!D$8:D$122,A69)&gt;=1,IF(INDEX(List!B$8:AA$122,MATCH(A69, List!D$8:D$122, 0),15)=0, "",INDEX(List!B$8:AA$122,MATCH(A69, List!D$8:D$122, 0),15)),"")</f>
        <v/>
      </c>
      <c r="Q69" s="12" t="str">
        <f>IF(COUNTIF(List!D$8:D$122,A69)&gt;=1,IF(INDEX(List!B$8:AA$122,MATCH(A69, List!D$8:D$122, 0),16)=0, "",INDEX(List!B$8:AA$122,MATCH(A69, List!D$8:D$122, 0),16)),"")</f>
        <v/>
      </c>
      <c r="R69" s="12" t="str">
        <f>IF(COUNTIF(List!D$8:D$122,A69)&gt;=1,IF(INDEX(List!B$8:AA$122,MATCH(A69, List!D$8:D$122, 0),17)=0, "",INDEX(List!B$8:AA$122,MATCH(A69, List!D$8:D$122, 0),17)),"")</f>
        <v/>
      </c>
      <c r="S69" s="12" t="str">
        <f>IF(COUNTIF(List!D$8:D$122,A69)&gt;=1,IF(INDEX(List!B$8:AA$122,MATCH(A69, List!D$8:D$122, 0),18)=0, "",INDEX(List!B$8:AA$122,MATCH(A69, List!D$8:D$122, 0),18)),"")</f>
        <v/>
      </c>
      <c r="T69" s="10" t="str">
        <f>IF(COUNTIF(List!D$8:D$122,A69)&gt;=1,IF(INDEX(List!B$8:AA$122,MATCH(A69, List!D$8:D$122, 0),19)=0, "",INDEX(List!B$8:AA$122,MATCH(A69, List!D$8:D$122, 0),19)),"")</f>
        <v/>
      </c>
      <c r="U69" s="26" t="str">
        <f>IF(COUNTIF(List!D$78:D$122,A69)&gt;=1,IF(INDEX(List!B$78:AA$122,MATCH(A69, List!D$78:D$122, 0),21)=0, "",INDEX(List!B$78:AA$122,MATCH(A69, List!D$78:D$122, 0),21)),"")</f>
        <v/>
      </c>
      <c r="V69" s="224" t="str">
        <f>IF(COUNTIF(List!D$78:D$122,A69)&gt;=1,IF(INDEX(List!B$78:AA$122,MATCH(A69, List!D$78:D$122, 0),22)=0, "",INDEX(List!B$78:AA$122,MATCH(A69, List!D$78:D$122, 0),22)),"")</f>
        <v/>
      </c>
      <c r="W69" s="11" t="str">
        <f>IF(COUNTIF(List!D$48:D$77,A69)&gt;=1,IF(INDEX(List!B$48:AA$77,MATCH(A69, List!D$48:D$77, 0),23)=0, "",INDEX(List!B$48:AA$77,MATCH(A69, List!D$48:D$77, 0),23)),"")</f>
        <v/>
      </c>
      <c r="X69" s="12" t="str">
        <f>IF(COUNTIF(List!D$48:D$77,A69)&gt;=1,IF(INDEX(List!B$48:AA$77,MATCH(A69, List!D$48:D$77, 0),24)=0, "",INDEX(List!B$48:AA$77,MATCH(A69, List!D$48:D$77, 0),24)),"")</f>
        <v/>
      </c>
      <c r="Y69" s="12" t="str">
        <f>IF(COUNTIF(List!D$48:D$77,A69)&gt;=1,IF(INDEX(List!B$48:AA$77,MATCH(A69, List!D$48:D$77, 0),25)=0, "",INDEX(List!B$48:AA$77,MATCH(A69, List!D$48:D$77, 0),25)),"")</f>
        <v/>
      </c>
      <c r="Z69" s="10" t="str">
        <f>IF(COUNTIF(List!D$48:D$77,A69)&gt;=1,IF(INDEX(List!B$48:AA$77,MATCH(A69, List!D$48:D$77, 0),26)=0, "",INDEX(List!B$48:AA$77,MATCH(A69, List!D$48:D$77, 0),26)),"")</f>
        <v/>
      </c>
    </row>
    <row r="70" spans="1:26" ht="13.9" customHeight="1" x14ac:dyDescent="0.25">
      <c r="A70" s="254">
        <v>67</v>
      </c>
      <c r="B70" s="25" t="str">
        <f t="shared" si="1"/>
        <v/>
      </c>
      <c r="C70" s="228" t="str">
        <f>IF(A70&lt;=MAX(List!D$8:D$122), 'Tab Sheet'!A70, "")</f>
        <v/>
      </c>
      <c r="D70" s="233" t="str">
        <f>IF(COUNTIF(List!D$8:D$122,A70)&gt;=1,INDEX(List!B$8:AA$122,MATCH(A70, List!D$8:D$122, 0),4),"")</f>
        <v/>
      </c>
      <c r="E70" s="43" t="str">
        <f>IF(COUNTIF(List!D$8:D$122,A70)&gt;=1,IF(INDEX(List!B$8:AA$122,MATCH(A70, List!D$8:D$122, 0),5)=0, "", INDEX(List!B$8:AA$122,MATCH(A70, List!D$8:D$122, 0),5)),"")</f>
        <v/>
      </c>
      <c r="F70" s="26" t="str">
        <f>IF(COUNTIF(List!D$8:D$122,A70)&gt;=1,IF(INDEX(List!B$8:AA$122,MATCH(A70, List!D$8:D$122, 0),6)=0, "",INDEX(List!B$8:AA$122,MATCH(A70, List!D$8:D$122, 0),6)),"")</f>
        <v/>
      </c>
      <c r="G70" s="223" t="str">
        <f>IF(COUNTIF(List!D$8:D$122,A70)&gt;=1,IF(INDEX(List!B$8:AA$122,MATCH(A70, List!D$8:D$122, 0),7)=0, "",INDEX(List!B$8:AA$122,MATCH(A70, List!D$8:D$122, 0),7)),"")</f>
        <v/>
      </c>
      <c r="H70" s="223" t="str">
        <f>IF(COUNTIF(List!D$8:D$122,A70)&gt;=1,IF(INDEX(List!B$8:AA$122,MATCH(A70, List!D$8:D$122, 0),8)=0, "",INDEX(List!B$8:AA$122,MATCH(A70, List!D$8:D$122, 0),8)),"")</f>
        <v/>
      </c>
      <c r="I70" s="223" t="str">
        <f>IF(COUNTIF(List!D$8:D$122,A70)&gt;=1,IF(INDEX(List!B$8:AA$122,MATCH(A70, List!D$8:D$122, 0),20)=0, "",INDEX(List!B$8:AA$122,MATCH(A70, List!D$8:D$122, 0),20)),"")</f>
        <v/>
      </c>
      <c r="J70" s="223" t="str">
        <f>IF(COUNTIF(List!D$8:D$122,A70)&gt;=1,IF(INDEX(List!B$8:AA$122,MATCH(A70, List!D$8:D$122, 0),9)=0, "",INDEX(List!B$8:AA$122,MATCH(A70, List!D$8:D$122, 0),9)),"")</f>
        <v/>
      </c>
      <c r="K70" s="223" t="str">
        <f>IF(COUNTIF(List!D$8:D$122,A70)&gt;=1,IF(INDEX(List!B$8:AA$122,MATCH(A70, List!D$8:D$122, 0),10)=0, "",INDEX(List!B$8:AA$122,MATCH(A70, List!D$8:D$122, 0),10)),"")</f>
        <v/>
      </c>
      <c r="L70" s="223" t="str">
        <f>IF(COUNTIF(List!D$8:D$122,A70)&gt;=1,IF(INDEX(List!B$8:AA$122,MATCH(A70, List!D$8:D$122, 0),11)=0, "",INDEX(List!B$8:AA$122,MATCH(A70, List!D$8:D$122, 0),11)),"")</f>
        <v/>
      </c>
      <c r="M70" s="224" t="str">
        <f>IF(COUNTIF(List!D$8:D$122,A70)&gt;=1,IF(INDEX(List!B$8:AA$122,MATCH(A70, List!D$8:D$122, 0),12)=0, "",INDEX(List!B$8:AA$122,MATCH(A70, List!D$8:D$122, 0),12)),"")</f>
        <v/>
      </c>
      <c r="N70" s="11" t="str">
        <f>IF(COUNTIF(List!D$8:D$122,A70)&gt;=1,IF(INDEX(List!B$8:AA$122,MATCH(A70, List!D$8:D$122, 0),13)=0, "",INDEX(List!B$8:AA$122,MATCH(A70, List!D$8:D$122, 0),13)),"")</f>
        <v/>
      </c>
      <c r="O70" s="12" t="str">
        <f>IF(COUNTIF(List!D$8:D$122,A70)&gt;=1,IF(INDEX(List!B$8:AA$122,MATCH(A70, List!D$8:D$122, 0),14)=0, "",INDEX(List!B$8:AA$122,MATCH(A70, List!D$8:D$122, 0),14)),"")</f>
        <v/>
      </c>
      <c r="P70" s="12" t="str">
        <f>IF(COUNTIF(List!D$8:D$122,A70)&gt;=1,IF(INDEX(List!B$8:AA$122,MATCH(A70, List!D$8:D$122, 0),15)=0, "",INDEX(List!B$8:AA$122,MATCH(A70, List!D$8:D$122, 0),15)),"")</f>
        <v/>
      </c>
      <c r="Q70" s="12" t="str">
        <f>IF(COUNTIF(List!D$8:D$122,A70)&gt;=1,IF(INDEX(List!B$8:AA$122,MATCH(A70, List!D$8:D$122, 0),16)=0, "",INDEX(List!B$8:AA$122,MATCH(A70, List!D$8:D$122, 0),16)),"")</f>
        <v/>
      </c>
      <c r="R70" s="12" t="str">
        <f>IF(COUNTIF(List!D$8:D$122,A70)&gt;=1,IF(INDEX(List!B$8:AA$122,MATCH(A70, List!D$8:D$122, 0),17)=0, "",INDEX(List!B$8:AA$122,MATCH(A70, List!D$8:D$122, 0),17)),"")</f>
        <v/>
      </c>
      <c r="S70" s="12" t="str">
        <f>IF(COUNTIF(List!D$8:D$122,A70)&gt;=1,IF(INDEX(List!B$8:AA$122,MATCH(A70, List!D$8:D$122, 0),18)=0, "",INDEX(List!B$8:AA$122,MATCH(A70, List!D$8:D$122, 0),18)),"")</f>
        <v/>
      </c>
      <c r="T70" s="10" t="str">
        <f>IF(COUNTIF(List!D$8:D$122,A70)&gt;=1,IF(INDEX(List!B$8:AA$122,MATCH(A70, List!D$8:D$122, 0),19)=0, "",INDEX(List!B$8:AA$122,MATCH(A70, List!D$8:D$122, 0),19)),"")</f>
        <v/>
      </c>
      <c r="U70" s="26" t="str">
        <f>IF(COUNTIF(List!D$78:D$122,A70)&gt;=1,IF(INDEX(List!B$78:AA$122,MATCH(A70, List!D$78:D$122, 0),21)=0, "",INDEX(List!B$78:AA$122,MATCH(A70, List!D$78:D$122, 0),21)),"")</f>
        <v/>
      </c>
      <c r="V70" s="224" t="str">
        <f>IF(COUNTIF(List!D$78:D$122,A70)&gt;=1,IF(INDEX(List!B$78:AA$122,MATCH(A70, List!D$78:D$122, 0),22)=0, "",INDEX(List!B$78:AA$122,MATCH(A70, List!D$78:D$122, 0),22)),"")</f>
        <v/>
      </c>
      <c r="W70" s="11" t="str">
        <f>IF(COUNTIF(List!D$48:D$77,A70)&gt;=1,IF(INDEX(List!B$48:AA$77,MATCH(A70, List!D$48:D$77, 0),23)=0, "",INDEX(List!B$48:AA$77,MATCH(A70, List!D$48:D$77, 0),23)),"")</f>
        <v/>
      </c>
      <c r="X70" s="12" t="str">
        <f>IF(COUNTIF(List!D$48:D$77,A70)&gt;=1,IF(INDEX(List!B$48:AA$77,MATCH(A70, List!D$48:D$77, 0),24)=0, "",INDEX(List!B$48:AA$77,MATCH(A70, List!D$48:D$77, 0),24)),"")</f>
        <v/>
      </c>
      <c r="Y70" s="12" t="str">
        <f>IF(COUNTIF(List!D$48:D$77,A70)&gt;=1,IF(INDEX(List!B$48:AA$77,MATCH(A70, List!D$48:D$77, 0),25)=0, "",INDEX(List!B$48:AA$77,MATCH(A70, List!D$48:D$77, 0),25)),"")</f>
        <v/>
      </c>
      <c r="Z70" s="10" t="str">
        <f>IF(COUNTIF(List!D$48:D$77,A70)&gt;=1,IF(INDEX(List!B$48:AA$77,MATCH(A70, List!D$48:D$77, 0),26)=0, "",INDEX(List!B$48:AA$77,MATCH(A70, List!D$48:D$77, 0),26)),"")</f>
        <v/>
      </c>
    </row>
    <row r="71" spans="1:26" ht="13.9" customHeight="1" x14ac:dyDescent="0.25">
      <c r="A71" s="254">
        <v>68</v>
      </c>
      <c r="B71" s="25" t="str">
        <f t="shared" si="1"/>
        <v/>
      </c>
      <c r="C71" s="228" t="str">
        <f>IF(A71&lt;=MAX(List!D$8:D$122), 'Tab Sheet'!A71, "")</f>
        <v/>
      </c>
      <c r="D71" s="233" t="str">
        <f>IF(COUNTIF(List!D$8:D$122,A71)&gt;=1,INDEX(List!B$8:AA$122,MATCH(A71, List!D$8:D$122, 0),4),"")</f>
        <v/>
      </c>
      <c r="E71" s="43" t="str">
        <f>IF(COUNTIF(List!D$8:D$122,A71)&gt;=1,IF(INDEX(List!B$8:AA$122,MATCH(A71, List!D$8:D$122, 0),5)=0, "", INDEX(List!B$8:AA$122,MATCH(A71, List!D$8:D$122, 0),5)),"")</f>
        <v/>
      </c>
      <c r="F71" s="26" t="str">
        <f>IF(COUNTIF(List!D$8:D$122,A71)&gt;=1,IF(INDEX(List!B$8:AA$122,MATCH(A71, List!D$8:D$122, 0),6)=0, "",INDEX(List!B$8:AA$122,MATCH(A71, List!D$8:D$122, 0),6)),"")</f>
        <v/>
      </c>
      <c r="G71" s="223" t="str">
        <f>IF(COUNTIF(List!D$8:D$122,A71)&gt;=1,IF(INDEX(List!B$8:AA$122,MATCH(A71, List!D$8:D$122, 0),7)=0, "",INDEX(List!B$8:AA$122,MATCH(A71, List!D$8:D$122, 0),7)),"")</f>
        <v/>
      </c>
      <c r="H71" s="223" t="str">
        <f>IF(COUNTIF(List!D$8:D$122,A71)&gt;=1,IF(INDEX(List!B$8:AA$122,MATCH(A71, List!D$8:D$122, 0),8)=0, "",INDEX(List!B$8:AA$122,MATCH(A71, List!D$8:D$122, 0),8)),"")</f>
        <v/>
      </c>
      <c r="I71" s="223" t="str">
        <f>IF(COUNTIF(List!D$8:D$122,A71)&gt;=1,IF(INDEX(List!B$8:AA$122,MATCH(A71, List!D$8:D$122, 0),20)=0, "",INDEX(List!B$8:AA$122,MATCH(A71, List!D$8:D$122, 0),20)),"")</f>
        <v/>
      </c>
      <c r="J71" s="223" t="str">
        <f>IF(COUNTIF(List!D$8:D$122,A71)&gt;=1,IF(INDEX(List!B$8:AA$122,MATCH(A71, List!D$8:D$122, 0),9)=0, "",INDEX(List!B$8:AA$122,MATCH(A71, List!D$8:D$122, 0),9)),"")</f>
        <v/>
      </c>
      <c r="K71" s="223" t="str">
        <f>IF(COUNTIF(List!D$8:D$122,A71)&gt;=1,IF(INDEX(List!B$8:AA$122,MATCH(A71, List!D$8:D$122, 0),10)=0, "",INDEX(List!B$8:AA$122,MATCH(A71, List!D$8:D$122, 0),10)),"")</f>
        <v/>
      </c>
      <c r="L71" s="223" t="str">
        <f>IF(COUNTIF(List!D$8:D$122,A71)&gt;=1,IF(INDEX(List!B$8:AA$122,MATCH(A71, List!D$8:D$122, 0),11)=0, "",INDEX(List!B$8:AA$122,MATCH(A71, List!D$8:D$122, 0),11)),"")</f>
        <v/>
      </c>
      <c r="M71" s="224" t="str">
        <f>IF(COUNTIF(List!D$8:D$122,A71)&gt;=1,IF(INDEX(List!B$8:AA$122,MATCH(A71, List!D$8:D$122, 0),12)=0, "",INDEX(List!B$8:AA$122,MATCH(A71, List!D$8:D$122, 0),12)),"")</f>
        <v/>
      </c>
      <c r="N71" s="11" t="str">
        <f>IF(COUNTIF(List!D$8:D$122,A71)&gt;=1,IF(INDEX(List!B$8:AA$122,MATCH(A71, List!D$8:D$122, 0),13)=0, "",INDEX(List!B$8:AA$122,MATCH(A71, List!D$8:D$122, 0),13)),"")</f>
        <v/>
      </c>
      <c r="O71" s="12" t="str">
        <f>IF(COUNTIF(List!D$8:D$122,A71)&gt;=1,IF(INDEX(List!B$8:AA$122,MATCH(A71, List!D$8:D$122, 0),14)=0, "",INDEX(List!B$8:AA$122,MATCH(A71, List!D$8:D$122, 0),14)),"")</f>
        <v/>
      </c>
      <c r="P71" s="12" t="str">
        <f>IF(COUNTIF(List!D$8:D$122,A71)&gt;=1,IF(INDEX(List!B$8:AA$122,MATCH(A71, List!D$8:D$122, 0),15)=0, "",INDEX(List!B$8:AA$122,MATCH(A71, List!D$8:D$122, 0),15)),"")</f>
        <v/>
      </c>
      <c r="Q71" s="12" t="str">
        <f>IF(COUNTIF(List!D$8:D$122,A71)&gt;=1,IF(INDEX(List!B$8:AA$122,MATCH(A71, List!D$8:D$122, 0),16)=0, "",INDEX(List!B$8:AA$122,MATCH(A71, List!D$8:D$122, 0),16)),"")</f>
        <v/>
      </c>
      <c r="R71" s="12" t="str">
        <f>IF(COUNTIF(List!D$8:D$122,A71)&gt;=1,IF(INDEX(List!B$8:AA$122,MATCH(A71, List!D$8:D$122, 0),17)=0, "",INDEX(List!B$8:AA$122,MATCH(A71, List!D$8:D$122, 0),17)),"")</f>
        <v/>
      </c>
      <c r="S71" s="12" t="str">
        <f>IF(COUNTIF(List!D$8:D$122,A71)&gt;=1,IF(INDEX(List!B$8:AA$122,MATCH(A71, List!D$8:D$122, 0),18)=0, "",INDEX(List!B$8:AA$122,MATCH(A71, List!D$8:D$122, 0),18)),"")</f>
        <v/>
      </c>
      <c r="T71" s="10" t="str">
        <f>IF(COUNTIF(List!D$8:D$122,A71)&gt;=1,IF(INDEX(List!B$8:AA$122,MATCH(A71, List!D$8:D$122, 0),19)=0, "",INDEX(List!B$8:AA$122,MATCH(A71, List!D$8:D$122, 0),19)),"")</f>
        <v/>
      </c>
      <c r="U71" s="26" t="str">
        <f>IF(COUNTIF(List!D$78:D$122,A71)&gt;=1,IF(INDEX(List!B$78:AA$122,MATCH(A71, List!D$78:D$122, 0),21)=0, "",INDEX(List!B$78:AA$122,MATCH(A71, List!D$78:D$122, 0),21)),"")</f>
        <v/>
      </c>
      <c r="V71" s="224" t="str">
        <f>IF(COUNTIF(List!D$78:D$122,A71)&gt;=1,IF(INDEX(List!B$78:AA$122,MATCH(A71, List!D$78:D$122, 0),22)=0, "",INDEX(List!B$78:AA$122,MATCH(A71, List!D$78:D$122, 0),22)),"")</f>
        <v/>
      </c>
      <c r="W71" s="11" t="str">
        <f>IF(COUNTIF(List!D$48:D$77,A71)&gt;=1,IF(INDEX(List!B$48:AA$77,MATCH(A71, List!D$48:D$77, 0),23)=0, "",INDEX(List!B$48:AA$77,MATCH(A71, List!D$48:D$77, 0),23)),"")</f>
        <v/>
      </c>
      <c r="X71" s="12" t="str">
        <f>IF(COUNTIF(List!D$48:D$77,A71)&gt;=1,IF(INDEX(List!B$48:AA$77,MATCH(A71, List!D$48:D$77, 0),24)=0, "",INDEX(List!B$48:AA$77,MATCH(A71, List!D$48:D$77, 0),24)),"")</f>
        <v/>
      </c>
      <c r="Y71" s="12" t="str">
        <f>IF(COUNTIF(List!D$48:D$77,A71)&gt;=1,IF(INDEX(List!B$48:AA$77,MATCH(A71, List!D$48:D$77, 0),25)=0, "",INDEX(List!B$48:AA$77,MATCH(A71, List!D$48:D$77, 0),25)),"")</f>
        <v/>
      </c>
      <c r="Z71" s="10" t="str">
        <f>IF(COUNTIF(List!D$48:D$77,A71)&gt;=1,IF(INDEX(List!B$48:AA$77,MATCH(A71, List!D$48:D$77, 0),26)=0, "",INDEX(List!B$48:AA$77,MATCH(A71, List!D$48:D$77, 0),26)),"")</f>
        <v/>
      </c>
    </row>
    <row r="72" spans="1:26" ht="13.9" customHeight="1" x14ac:dyDescent="0.25">
      <c r="A72" s="254">
        <v>69</v>
      </c>
      <c r="B72" s="25" t="str">
        <f t="shared" si="1"/>
        <v/>
      </c>
      <c r="C72" s="228" t="str">
        <f>IF(A72&lt;=MAX(List!D$8:D$122), 'Tab Sheet'!A72, "")</f>
        <v/>
      </c>
      <c r="D72" s="233" t="str">
        <f>IF(COUNTIF(List!D$8:D$122,A72)&gt;=1,INDEX(List!B$8:AA$122,MATCH(A72, List!D$8:D$122, 0),4),"")</f>
        <v/>
      </c>
      <c r="E72" s="43" t="str">
        <f>IF(COUNTIF(List!D$8:D$122,A72)&gt;=1,IF(INDEX(List!B$8:AA$122,MATCH(A72, List!D$8:D$122, 0),5)=0, "", INDEX(List!B$8:AA$122,MATCH(A72, List!D$8:D$122, 0),5)),"")</f>
        <v/>
      </c>
      <c r="F72" s="26" t="str">
        <f>IF(COUNTIF(List!D$8:D$122,A72)&gt;=1,IF(INDEX(List!B$8:AA$122,MATCH(A72, List!D$8:D$122, 0),6)=0, "",INDEX(List!B$8:AA$122,MATCH(A72, List!D$8:D$122, 0),6)),"")</f>
        <v/>
      </c>
      <c r="G72" s="223" t="str">
        <f>IF(COUNTIF(List!D$8:D$122,A72)&gt;=1,IF(INDEX(List!B$8:AA$122,MATCH(A72, List!D$8:D$122, 0),7)=0, "",INDEX(List!B$8:AA$122,MATCH(A72, List!D$8:D$122, 0),7)),"")</f>
        <v/>
      </c>
      <c r="H72" s="223" t="str">
        <f>IF(COUNTIF(List!D$8:D$122,A72)&gt;=1,IF(INDEX(List!B$8:AA$122,MATCH(A72, List!D$8:D$122, 0),8)=0, "",INDEX(List!B$8:AA$122,MATCH(A72, List!D$8:D$122, 0),8)),"")</f>
        <v/>
      </c>
      <c r="I72" s="223" t="str">
        <f>IF(COUNTIF(List!D$8:D$122,A72)&gt;=1,IF(INDEX(List!B$8:AA$122,MATCH(A72, List!D$8:D$122, 0),20)=0, "",INDEX(List!B$8:AA$122,MATCH(A72, List!D$8:D$122, 0),20)),"")</f>
        <v/>
      </c>
      <c r="J72" s="223" t="str">
        <f>IF(COUNTIF(List!D$8:D$122,A72)&gt;=1,IF(INDEX(List!B$8:AA$122,MATCH(A72, List!D$8:D$122, 0),9)=0, "",INDEX(List!B$8:AA$122,MATCH(A72, List!D$8:D$122, 0),9)),"")</f>
        <v/>
      </c>
      <c r="K72" s="223" t="str">
        <f>IF(COUNTIF(List!D$8:D$122,A72)&gt;=1,IF(INDEX(List!B$8:AA$122,MATCH(A72, List!D$8:D$122, 0),10)=0, "",INDEX(List!B$8:AA$122,MATCH(A72, List!D$8:D$122, 0),10)),"")</f>
        <v/>
      </c>
      <c r="L72" s="223" t="str">
        <f>IF(COUNTIF(List!D$8:D$122,A72)&gt;=1,IF(INDEX(List!B$8:AA$122,MATCH(A72, List!D$8:D$122, 0),11)=0, "",INDEX(List!B$8:AA$122,MATCH(A72, List!D$8:D$122, 0),11)),"")</f>
        <v/>
      </c>
      <c r="M72" s="224" t="str">
        <f>IF(COUNTIF(List!D$8:D$122,A72)&gt;=1,IF(INDEX(List!B$8:AA$122,MATCH(A72, List!D$8:D$122, 0),12)=0, "",INDEX(List!B$8:AA$122,MATCH(A72, List!D$8:D$122, 0),12)),"")</f>
        <v/>
      </c>
      <c r="N72" s="11" t="str">
        <f>IF(COUNTIF(List!D$8:D$122,A72)&gt;=1,IF(INDEX(List!B$8:AA$122,MATCH(A72, List!D$8:D$122, 0),13)=0, "",INDEX(List!B$8:AA$122,MATCH(A72, List!D$8:D$122, 0),13)),"")</f>
        <v/>
      </c>
      <c r="O72" s="12" t="str">
        <f>IF(COUNTIF(List!D$8:D$122,A72)&gt;=1,IF(INDEX(List!B$8:AA$122,MATCH(A72, List!D$8:D$122, 0),14)=0, "",INDEX(List!B$8:AA$122,MATCH(A72, List!D$8:D$122, 0),14)),"")</f>
        <v/>
      </c>
      <c r="P72" s="12" t="str">
        <f>IF(COUNTIF(List!D$8:D$122,A72)&gt;=1,IF(INDEX(List!B$8:AA$122,MATCH(A72, List!D$8:D$122, 0),15)=0, "",INDEX(List!B$8:AA$122,MATCH(A72, List!D$8:D$122, 0),15)),"")</f>
        <v/>
      </c>
      <c r="Q72" s="12" t="str">
        <f>IF(COUNTIF(List!D$8:D$122,A72)&gt;=1,IF(INDEX(List!B$8:AA$122,MATCH(A72, List!D$8:D$122, 0),16)=0, "",INDEX(List!B$8:AA$122,MATCH(A72, List!D$8:D$122, 0),16)),"")</f>
        <v/>
      </c>
      <c r="R72" s="12" t="str">
        <f>IF(COUNTIF(List!D$8:D$122,A72)&gt;=1,IF(INDEX(List!B$8:AA$122,MATCH(A72, List!D$8:D$122, 0),17)=0, "",INDEX(List!B$8:AA$122,MATCH(A72, List!D$8:D$122, 0),17)),"")</f>
        <v/>
      </c>
      <c r="S72" s="12" t="str">
        <f>IF(COUNTIF(List!D$8:D$122,A72)&gt;=1,IF(INDEX(List!B$8:AA$122,MATCH(A72, List!D$8:D$122, 0),18)=0, "",INDEX(List!B$8:AA$122,MATCH(A72, List!D$8:D$122, 0),18)),"")</f>
        <v/>
      </c>
      <c r="T72" s="10" t="str">
        <f>IF(COUNTIF(List!D$8:D$122,A72)&gt;=1,IF(INDEX(List!B$8:AA$122,MATCH(A72, List!D$8:D$122, 0),19)=0, "",INDEX(List!B$8:AA$122,MATCH(A72, List!D$8:D$122, 0),19)),"")</f>
        <v/>
      </c>
      <c r="U72" s="26" t="str">
        <f>IF(COUNTIF(List!D$78:D$122,A72)&gt;=1,IF(INDEX(List!B$78:AA$122,MATCH(A72, List!D$78:D$122, 0),21)=0, "",INDEX(List!B$78:AA$122,MATCH(A72, List!D$78:D$122, 0),21)),"")</f>
        <v/>
      </c>
      <c r="V72" s="224" t="str">
        <f>IF(COUNTIF(List!D$78:D$122,A72)&gt;=1,IF(INDEX(List!B$78:AA$122,MATCH(A72, List!D$78:D$122, 0),22)=0, "",INDEX(List!B$78:AA$122,MATCH(A72, List!D$78:D$122, 0),22)),"")</f>
        <v/>
      </c>
      <c r="W72" s="11" t="str">
        <f>IF(COUNTIF(List!D$48:D$77,A72)&gt;=1,IF(INDEX(List!B$48:AA$77,MATCH(A72, List!D$48:D$77, 0),23)=0, "",INDEX(List!B$48:AA$77,MATCH(A72, List!D$48:D$77, 0),23)),"")</f>
        <v/>
      </c>
      <c r="X72" s="12" t="str">
        <f>IF(COUNTIF(List!D$48:D$77,A72)&gt;=1,IF(INDEX(List!B$48:AA$77,MATCH(A72, List!D$48:D$77, 0),24)=0, "",INDEX(List!B$48:AA$77,MATCH(A72, List!D$48:D$77, 0),24)),"")</f>
        <v/>
      </c>
      <c r="Y72" s="12" t="str">
        <f>IF(COUNTIF(List!D$48:D$77,A72)&gt;=1,IF(INDEX(List!B$48:AA$77,MATCH(A72, List!D$48:D$77, 0),25)=0, "",INDEX(List!B$48:AA$77,MATCH(A72, List!D$48:D$77, 0),25)),"")</f>
        <v/>
      </c>
      <c r="Z72" s="10" t="str">
        <f>IF(COUNTIF(List!D$48:D$77,A72)&gt;=1,IF(INDEX(List!B$48:AA$77,MATCH(A72, List!D$48:D$77, 0),26)=0, "",INDEX(List!B$48:AA$77,MATCH(A72, List!D$48:D$77, 0),26)),"")</f>
        <v/>
      </c>
    </row>
    <row r="73" spans="1:26" ht="13.9" customHeight="1" x14ac:dyDescent="0.25">
      <c r="A73" s="254">
        <v>70</v>
      </c>
      <c r="B73" s="25" t="str">
        <f t="shared" si="1"/>
        <v/>
      </c>
      <c r="C73" s="228" t="str">
        <f>IF(A73&lt;=MAX(List!D$8:D$122), 'Tab Sheet'!A73, "")</f>
        <v/>
      </c>
      <c r="D73" s="233" t="str">
        <f>IF(COUNTIF(List!D$8:D$122,A73)&gt;=1,INDEX(List!B$8:AA$122,MATCH(A73, List!D$8:D$122, 0),4),"")</f>
        <v/>
      </c>
      <c r="E73" s="43" t="str">
        <f>IF(COUNTIF(List!D$8:D$122,A73)&gt;=1,IF(INDEX(List!B$8:AA$122,MATCH(A73, List!D$8:D$122, 0),5)=0, "", INDEX(List!B$8:AA$122,MATCH(A73, List!D$8:D$122, 0),5)),"")</f>
        <v/>
      </c>
      <c r="F73" s="26" t="str">
        <f>IF(COUNTIF(List!D$8:D$122,A73)&gt;=1,IF(INDEX(List!B$8:AA$122,MATCH(A73, List!D$8:D$122, 0),6)=0, "",INDEX(List!B$8:AA$122,MATCH(A73, List!D$8:D$122, 0),6)),"")</f>
        <v/>
      </c>
      <c r="G73" s="223" t="str">
        <f>IF(COUNTIF(List!D$8:D$122,A73)&gt;=1,IF(INDEX(List!B$8:AA$122,MATCH(A73, List!D$8:D$122, 0),7)=0, "",INDEX(List!B$8:AA$122,MATCH(A73, List!D$8:D$122, 0),7)),"")</f>
        <v/>
      </c>
      <c r="H73" s="223" t="str">
        <f>IF(COUNTIF(List!D$8:D$122,A73)&gt;=1,IF(INDEX(List!B$8:AA$122,MATCH(A73, List!D$8:D$122, 0),8)=0, "",INDEX(List!B$8:AA$122,MATCH(A73, List!D$8:D$122, 0),8)),"")</f>
        <v/>
      </c>
      <c r="I73" s="223" t="str">
        <f>IF(COUNTIF(List!D$8:D$122,A73)&gt;=1,IF(INDEX(List!B$8:AA$122,MATCH(A73, List!D$8:D$122, 0),20)=0, "",INDEX(List!B$8:AA$122,MATCH(A73, List!D$8:D$122, 0),20)),"")</f>
        <v/>
      </c>
      <c r="J73" s="223" t="str">
        <f>IF(COUNTIF(List!D$8:D$122,A73)&gt;=1,IF(INDEX(List!B$8:AA$122,MATCH(A73, List!D$8:D$122, 0),9)=0, "",INDEX(List!B$8:AA$122,MATCH(A73, List!D$8:D$122, 0),9)),"")</f>
        <v/>
      </c>
      <c r="K73" s="223" t="str">
        <f>IF(COUNTIF(List!D$8:D$122,A73)&gt;=1,IF(INDEX(List!B$8:AA$122,MATCH(A73, List!D$8:D$122, 0),10)=0, "",INDEX(List!B$8:AA$122,MATCH(A73, List!D$8:D$122, 0),10)),"")</f>
        <v/>
      </c>
      <c r="L73" s="223" t="str">
        <f>IF(COUNTIF(List!D$8:D$122,A73)&gt;=1,IF(INDEX(List!B$8:AA$122,MATCH(A73, List!D$8:D$122, 0),11)=0, "",INDEX(List!B$8:AA$122,MATCH(A73, List!D$8:D$122, 0),11)),"")</f>
        <v/>
      </c>
      <c r="M73" s="224" t="str">
        <f>IF(COUNTIF(List!D$8:D$122,A73)&gt;=1,IF(INDEX(List!B$8:AA$122,MATCH(A73, List!D$8:D$122, 0),12)=0, "",INDEX(List!B$8:AA$122,MATCH(A73, List!D$8:D$122, 0),12)),"")</f>
        <v/>
      </c>
      <c r="N73" s="11" t="str">
        <f>IF(COUNTIF(List!D$8:D$122,A73)&gt;=1,IF(INDEX(List!B$8:AA$122,MATCH(A73, List!D$8:D$122, 0),13)=0, "",INDEX(List!B$8:AA$122,MATCH(A73, List!D$8:D$122, 0),13)),"")</f>
        <v/>
      </c>
      <c r="O73" s="12" t="str">
        <f>IF(COUNTIF(List!D$8:D$122,A73)&gt;=1,IF(INDEX(List!B$8:AA$122,MATCH(A73, List!D$8:D$122, 0),14)=0, "",INDEX(List!B$8:AA$122,MATCH(A73, List!D$8:D$122, 0),14)),"")</f>
        <v/>
      </c>
      <c r="P73" s="12" t="str">
        <f>IF(COUNTIF(List!D$8:D$122,A73)&gt;=1,IF(INDEX(List!B$8:AA$122,MATCH(A73, List!D$8:D$122, 0),15)=0, "",INDEX(List!B$8:AA$122,MATCH(A73, List!D$8:D$122, 0),15)),"")</f>
        <v/>
      </c>
      <c r="Q73" s="12" t="str">
        <f>IF(COUNTIF(List!D$8:D$122,A73)&gt;=1,IF(INDEX(List!B$8:AA$122,MATCH(A73, List!D$8:D$122, 0),16)=0, "",INDEX(List!B$8:AA$122,MATCH(A73, List!D$8:D$122, 0),16)),"")</f>
        <v/>
      </c>
      <c r="R73" s="12" t="str">
        <f>IF(COUNTIF(List!D$8:D$122,A73)&gt;=1,IF(INDEX(List!B$8:AA$122,MATCH(A73, List!D$8:D$122, 0),17)=0, "",INDEX(List!B$8:AA$122,MATCH(A73, List!D$8:D$122, 0),17)),"")</f>
        <v/>
      </c>
      <c r="S73" s="12" t="str">
        <f>IF(COUNTIF(List!D$8:D$122,A73)&gt;=1,IF(INDEX(List!B$8:AA$122,MATCH(A73, List!D$8:D$122, 0),18)=0, "",INDEX(List!B$8:AA$122,MATCH(A73, List!D$8:D$122, 0),18)),"")</f>
        <v/>
      </c>
      <c r="T73" s="10" t="str">
        <f>IF(COUNTIF(List!D$8:D$122,A73)&gt;=1,IF(INDEX(List!B$8:AA$122,MATCH(A73, List!D$8:D$122, 0),19)=0, "",INDEX(List!B$8:AA$122,MATCH(A73, List!D$8:D$122, 0),19)),"")</f>
        <v/>
      </c>
      <c r="U73" s="26" t="str">
        <f>IF(COUNTIF(List!D$78:D$122,A73)&gt;=1,IF(INDEX(List!B$78:AA$122,MATCH(A73, List!D$78:D$122, 0),21)=0, "",INDEX(List!B$78:AA$122,MATCH(A73, List!D$78:D$122, 0),21)),"")</f>
        <v/>
      </c>
      <c r="V73" s="224" t="str">
        <f>IF(COUNTIF(List!D$78:D$122,A73)&gt;=1,IF(INDEX(List!B$78:AA$122,MATCH(A73, List!D$78:D$122, 0),22)=0, "",INDEX(List!B$78:AA$122,MATCH(A73, List!D$78:D$122, 0),22)),"")</f>
        <v/>
      </c>
      <c r="W73" s="11" t="str">
        <f>IF(COUNTIF(List!D$48:D$77,A73)&gt;=1,IF(INDEX(List!B$48:AA$77,MATCH(A73, List!D$48:D$77, 0),23)=0, "",INDEX(List!B$48:AA$77,MATCH(A73, List!D$48:D$77, 0),23)),"")</f>
        <v/>
      </c>
      <c r="X73" s="12" t="str">
        <f>IF(COUNTIF(List!D$48:D$77,A73)&gt;=1,IF(INDEX(List!B$48:AA$77,MATCH(A73, List!D$48:D$77, 0),24)=0, "",INDEX(List!B$48:AA$77,MATCH(A73, List!D$48:D$77, 0),24)),"")</f>
        <v/>
      </c>
      <c r="Y73" s="12" t="str">
        <f>IF(COUNTIF(List!D$48:D$77,A73)&gt;=1,IF(INDEX(List!B$48:AA$77,MATCH(A73, List!D$48:D$77, 0),25)=0, "",INDEX(List!B$48:AA$77,MATCH(A73, List!D$48:D$77, 0),25)),"")</f>
        <v/>
      </c>
      <c r="Z73" s="10" t="str">
        <f>IF(COUNTIF(List!D$48:D$77,A73)&gt;=1,IF(INDEX(List!B$48:AA$77,MATCH(A73, List!D$48:D$77, 0),26)=0, "",INDEX(List!B$48:AA$77,MATCH(A73, List!D$48:D$77, 0),26)),"")</f>
        <v/>
      </c>
    </row>
    <row r="74" spans="1:26" ht="13.9" customHeight="1" x14ac:dyDescent="0.25">
      <c r="A74" s="254">
        <v>71</v>
      </c>
      <c r="B74" s="25" t="str">
        <f t="shared" si="1"/>
        <v/>
      </c>
      <c r="C74" s="228" t="str">
        <f>IF(A74&lt;=MAX(List!D$8:D$122), 'Tab Sheet'!A74, "")</f>
        <v/>
      </c>
      <c r="D74" s="233" t="str">
        <f>IF(COUNTIF(List!D$8:D$122,A74)&gt;=1,INDEX(List!B$8:AA$122,MATCH(A74, List!D$8:D$122, 0),4),"")</f>
        <v/>
      </c>
      <c r="E74" s="43" t="str">
        <f>IF(COUNTIF(List!D$8:D$122,A74)&gt;=1,IF(INDEX(List!B$8:AA$122,MATCH(A74, List!D$8:D$122, 0),5)=0, "", INDEX(List!B$8:AA$122,MATCH(A74, List!D$8:D$122, 0),5)),"")</f>
        <v/>
      </c>
      <c r="F74" s="26" t="str">
        <f>IF(COUNTIF(List!D$8:D$122,A74)&gt;=1,IF(INDEX(List!B$8:AA$122,MATCH(A74, List!D$8:D$122, 0),6)=0, "",INDEX(List!B$8:AA$122,MATCH(A74, List!D$8:D$122, 0),6)),"")</f>
        <v/>
      </c>
      <c r="G74" s="223" t="str">
        <f>IF(COUNTIF(List!D$8:D$122,A74)&gt;=1,IF(INDEX(List!B$8:AA$122,MATCH(A74, List!D$8:D$122, 0),7)=0, "",INDEX(List!B$8:AA$122,MATCH(A74, List!D$8:D$122, 0),7)),"")</f>
        <v/>
      </c>
      <c r="H74" s="223" t="str">
        <f>IF(COUNTIF(List!D$8:D$122,A74)&gt;=1,IF(INDEX(List!B$8:AA$122,MATCH(A74, List!D$8:D$122, 0),8)=0, "",INDEX(List!B$8:AA$122,MATCH(A74, List!D$8:D$122, 0),8)),"")</f>
        <v/>
      </c>
      <c r="I74" s="223" t="str">
        <f>IF(COUNTIF(List!D$8:D$122,A74)&gt;=1,IF(INDEX(List!B$8:AA$122,MATCH(A74, List!D$8:D$122, 0),20)=0, "",INDEX(List!B$8:AA$122,MATCH(A74, List!D$8:D$122, 0),20)),"")</f>
        <v/>
      </c>
      <c r="J74" s="223" t="str">
        <f>IF(COUNTIF(List!D$8:D$122,A74)&gt;=1,IF(INDEX(List!B$8:AA$122,MATCH(A74, List!D$8:D$122, 0),9)=0, "",INDEX(List!B$8:AA$122,MATCH(A74, List!D$8:D$122, 0),9)),"")</f>
        <v/>
      </c>
      <c r="K74" s="223" t="str">
        <f>IF(COUNTIF(List!D$8:D$122,A74)&gt;=1,IF(INDEX(List!B$8:AA$122,MATCH(A74, List!D$8:D$122, 0),10)=0, "",INDEX(List!B$8:AA$122,MATCH(A74, List!D$8:D$122, 0),10)),"")</f>
        <v/>
      </c>
      <c r="L74" s="223" t="str">
        <f>IF(COUNTIF(List!D$8:D$122,A74)&gt;=1,IF(INDEX(List!B$8:AA$122,MATCH(A74, List!D$8:D$122, 0),11)=0, "",INDEX(List!B$8:AA$122,MATCH(A74, List!D$8:D$122, 0),11)),"")</f>
        <v/>
      </c>
      <c r="M74" s="224" t="str">
        <f>IF(COUNTIF(List!D$8:D$122,A74)&gt;=1,IF(INDEX(List!B$8:AA$122,MATCH(A74, List!D$8:D$122, 0),12)=0, "",INDEX(List!B$8:AA$122,MATCH(A74, List!D$8:D$122, 0),12)),"")</f>
        <v/>
      </c>
      <c r="N74" s="11" t="str">
        <f>IF(COUNTIF(List!D$8:D$122,A74)&gt;=1,IF(INDEX(List!B$8:AA$122,MATCH(A74, List!D$8:D$122, 0),13)=0, "",INDEX(List!B$8:AA$122,MATCH(A74, List!D$8:D$122, 0),13)),"")</f>
        <v/>
      </c>
      <c r="O74" s="12" t="str">
        <f>IF(COUNTIF(List!D$8:D$122,A74)&gt;=1,IF(INDEX(List!B$8:AA$122,MATCH(A74, List!D$8:D$122, 0),14)=0, "",INDEX(List!B$8:AA$122,MATCH(A74, List!D$8:D$122, 0),14)),"")</f>
        <v/>
      </c>
      <c r="P74" s="12" t="str">
        <f>IF(COUNTIF(List!D$8:D$122,A74)&gt;=1,IF(INDEX(List!B$8:AA$122,MATCH(A74, List!D$8:D$122, 0),15)=0, "",INDEX(List!B$8:AA$122,MATCH(A74, List!D$8:D$122, 0),15)),"")</f>
        <v/>
      </c>
      <c r="Q74" s="12" t="str">
        <f>IF(COUNTIF(List!D$8:D$122,A74)&gt;=1,IF(INDEX(List!B$8:AA$122,MATCH(A74, List!D$8:D$122, 0),16)=0, "",INDEX(List!B$8:AA$122,MATCH(A74, List!D$8:D$122, 0),16)),"")</f>
        <v/>
      </c>
      <c r="R74" s="12" t="str">
        <f>IF(COUNTIF(List!D$8:D$122,A74)&gt;=1,IF(INDEX(List!B$8:AA$122,MATCH(A74, List!D$8:D$122, 0),17)=0, "",INDEX(List!B$8:AA$122,MATCH(A74, List!D$8:D$122, 0),17)),"")</f>
        <v/>
      </c>
      <c r="S74" s="12" t="str">
        <f>IF(COUNTIF(List!D$8:D$122,A74)&gt;=1,IF(INDEX(List!B$8:AA$122,MATCH(A74, List!D$8:D$122, 0),18)=0, "",INDEX(List!B$8:AA$122,MATCH(A74, List!D$8:D$122, 0),18)),"")</f>
        <v/>
      </c>
      <c r="T74" s="10" t="str">
        <f>IF(COUNTIF(List!D$8:D$122,A74)&gt;=1,IF(INDEX(List!B$8:AA$122,MATCH(A74, List!D$8:D$122, 0),19)=0, "",INDEX(List!B$8:AA$122,MATCH(A74, List!D$8:D$122, 0),19)),"")</f>
        <v/>
      </c>
      <c r="U74" s="26" t="str">
        <f>IF(COUNTIF(List!D$78:D$122,A74)&gt;=1,IF(INDEX(List!B$78:AA$122,MATCH(A74, List!D$78:D$122, 0),21)=0, "",INDEX(List!B$78:AA$122,MATCH(A74, List!D$78:D$122, 0),21)),"")</f>
        <v/>
      </c>
      <c r="V74" s="224" t="str">
        <f>IF(COUNTIF(List!D$78:D$122,A74)&gt;=1,IF(INDEX(List!B$78:AA$122,MATCH(A74, List!D$78:D$122, 0),22)=0, "",INDEX(List!B$78:AA$122,MATCH(A74, List!D$78:D$122, 0),22)),"")</f>
        <v/>
      </c>
      <c r="W74" s="11" t="str">
        <f>IF(COUNTIF(List!D$48:D$77,A74)&gt;=1,IF(INDEX(List!B$48:AA$77,MATCH(A74, List!D$48:D$77, 0),23)=0, "",INDEX(List!B$48:AA$77,MATCH(A74, List!D$48:D$77, 0),23)),"")</f>
        <v/>
      </c>
      <c r="X74" s="12" t="str">
        <f>IF(COUNTIF(List!D$48:D$77,A74)&gt;=1,IF(INDEX(List!B$48:AA$77,MATCH(A74, List!D$48:D$77, 0),24)=0, "",INDEX(List!B$48:AA$77,MATCH(A74, List!D$48:D$77, 0),24)),"")</f>
        <v/>
      </c>
      <c r="Y74" s="12" t="str">
        <f>IF(COUNTIF(List!D$48:D$77,A74)&gt;=1,IF(INDEX(List!B$48:AA$77,MATCH(A74, List!D$48:D$77, 0),25)=0, "",INDEX(List!B$48:AA$77,MATCH(A74, List!D$48:D$77, 0),25)),"")</f>
        <v/>
      </c>
      <c r="Z74" s="10" t="str">
        <f>IF(COUNTIF(List!D$48:D$77,A74)&gt;=1,IF(INDEX(List!B$48:AA$77,MATCH(A74, List!D$48:D$77, 0),26)=0, "",INDEX(List!B$48:AA$77,MATCH(A74, List!D$48:D$77, 0),26)),"")</f>
        <v/>
      </c>
    </row>
    <row r="75" spans="1:26" ht="13.9" customHeight="1" x14ac:dyDescent="0.25">
      <c r="A75" s="254">
        <v>72</v>
      </c>
      <c r="B75" s="25" t="str">
        <f t="shared" si="1"/>
        <v/>
      </c>
      <c r="C75" s="228" t="str">
        <f>IF(A75&lt;=MAX(List!D$8:D$122), 'Tab Sheet'!A75, "")</f>
        <v/>
      </c>
      <c r="D75" s="233" t="str">
        <f>IF(COUNTIF(List!D$8:D$122,A75)&gt;=1,INDEX(List!B$8:AA$122,MATCH(A75, List!D$8:D$122, 0),4),"")</f>
        <v/>
      </c>
      <c r="E75" s="43" t="str">
        <f>IF(COUNTIF(List!D$8:D$122,A75)&gt;=1,IF(INDEX(List!B$8:AA$122,MATCH(A75, List!D$8:D$122, 0),5)=0, "", INDEX(List!B$8:AA$122,MATCH(A75, List!D$8:D$122, 0),5)),"")</f>
        <v/>
      </c>
      <c r="F75" s="26" t="str">
        <f>IF(COUNTIF(List!D$8:D$122,A75)&gt;=1,IF(INDEX(List!B$8:AA$122,MATCH(A75, List!D$8:D$122, 0),6)=0, "",INDEX(List!B$8:AA$122,MATCH(A75, List!D$8:D$122, 0),6)),"")</f>
        <v/>
      </c>
      <c r="G75" s="223" t="str">
        <f>IF(COUNTIF(List!D$8:D$122,A75)&gt;=1,IF(INDEX(List!B$8:AA$122,MATCH(A75, List!D$8:D$122, 0),7)=0, "",INDEX(List!B$8:AA$122,MATCH(A75, List!D$8:D$122, 0),7)),"")</f>
        <v/>
      </c>
      <c r="H75" s="223" t="str">
        <f>IF(COUNTIF(List!D$8:D$122,A75)&gt;=1,IF(INDEX(List!B$8:AA$122,MATCH(A75, List!D$8:D$122, 0),8)=0, "",INDEX(List!B$8:AA$122,MATCH(A75, List!D$8:D$122, 0),8)),"")</f>
        <v/>
      </c>
      <c r="I75" s="223" t="str">
        <f>IF(COUNTIF(List!D$8:D$122,A75)&gt;=1,IF(INDEX(List!B$8:AA$122,MATCH(A75, List!D$8:D$122, 0),20)=0, "",INDEX(List!B$8:AA$122,MATCH(A75, List!D$8:D$122, 0),20)),"")</f>
        <v/>
      </c>
      <c r="J75" s="223" t="str">
        <f>IF(COUNTIF(List!D$8:D$122,A75)&gt;=1,IF(INDEX(List!B$8:AA$122,MATCH(A75, List!D$8:D$122, 0),9)=0, "",INDEX(List!B$8:AA$122,MATCH(A75, List!D$8:D$122, 0),9)),"")</f>
        <v/>
      </c>
      <c r="K75" s="223" t="str">
        <f>IF(COUNTIF(List!D$8:D$122,A75)&gt;=1,IF(INDEX(List!B$8:AA$122,MATCH(A75, List!D$8:D$122, 0),10)=0, "",INDEX(List!B$8:AA$122,MATCH(A75, List!D$8:D$122, 0),10)),"")</f>
        <v/>
      </c>
      <c r="L75" s="223" t="str">
        <f>IF(COUNTIF(List!D$8:D$122,A75)&gt;=1,IF(INDEX(List!B$8:AA$122,MATCH(A75, List!D$8:D$122, 0),11)=0, "",INDEX(List!B$8:AA$122,MATCH(A75, List!D$8:D$122, 0),11)),"")</f>
        <v/>
      </c>
      <c r="M75" s="224" t="str">
        <f>IF(COUNTIF(List!D$8:D$122,A75)&gt;=1,IF(INDEX(List!B$8:AA$122,MATCH(A75, List!D$8:D$122, 0),12)=0, "",INDEX(List!B$8:AA$122,MATCH(A75, List!D$8:D$122, 0),12)),"")</f>
        <v/>
      </c>
      <c r="N75" s="11" t="str">
        <f>IF(COUNTIF(List!D$8:D$122,A75)&gt;=1,IF(INDEX(List!B$8:AA$122,MATCH(A75, List!D$8:D$122, 0),13)=0, "",INDEX(List!B$8:AA$122,MATCH(A75, List!D$8:D$122, 0),13)),"")</f>
        <v/>
      </c>
      <c r="O75" s="12" t="str">
        <f>IF(COUNTIF(List!D$8:D$122,A75)&gt;=1,IF(INDEX(List!B$8:AA$122,MATCH(A75, List!D$8:D$122, 0),14)=0, "",INDEX(List!B$8:AA$122,MATCH(A75, List!D$8:D$122, 0),14)),"")</f>
        <v/>
      </c>
      <c r="P75" s="12" t="str">
        <f>IF(COUNTIF(List!D$8:D$122,A75)&gt;=1,IF(INDEX(List!B$8:AA$122,MATCH(A75, List!D$8:D$122, 0),15)=0, "",INDEX(List!B$8:AA$122,MATCH(A75, List!D$8:D$122, 0),15)),"")</f>
        <v/>
      </c>
      <c r="Q75" s="12" t="str">
        <f>IF(COUNTIF(List!D$8:D$122,A75)&gt;=1,IF(INDEX(List!B$8:AA$122,MATCH(A75, List!D$8:D$122, 0),16)=0, "",INDEX(List!B$8:AA$122,MATCH(A75, List!D$8:D$122, 0),16)),"")</f>
        <v/>
      </c>
      <c r="R75" s="12" t="str">
        <f>IF(COUNTIF(List!D$8:D$122,A75)&gt;=1,IF(INDEX(List!B$8:AA$122,MATCH(A75, List!D$8:D$122, 0),17)=0, "",INDEX(List!B$8:AA$122,MATCH(A75, List!D$8:D$122, 0),17)),"")</f>
        <v/>
      </c>
      <c r="S75" s="12" t="str">
        <f>IF(COUNTIF(List!D$8:D$122,A75)&gt;=1,IF(INDEX(List!B$8:AA$122,MATCH(A75, List!D$8:D$122, 0),18)=0, "",INDEX(List!B$8:AA$122,MATCH(A75, List!D$8:D$122, 0),18)),"")</f>
        <v/>
      </c>
      <c r="T75" s="10" t="str">
        <f>IF(COUNTIF(List!D$8:D$122,A75)&gt;=1,IF(INDEX(List!B$8:AA$122,MATCH(A75, List!D$8:D$122, 0),19)=0, "",INDEX(List!B$8:AA$122,MATCH(A75, List!D$8:D$122, 0),19)),"")</f>
        <v/>
      </c>
      <c r="U75" s="26" t="str">
        <f>IF(COUNTIF(List!D$78:D$122,A75)&gt;=1,IF(INDEX(List!B$78:AA$122,MATCH(A75, List!D$78:D$122, 0),21)=0, "",INDEX(List!B$78:AA$122,MATCH(A75, List!D$78:D$122, 0),21)),"")</f>
        <v/>
      </c>
      <c r="V75" s="224" t="str">
        <f>IF(COUNTIF(List!D$78:D$122,A75)&gt;=1,IF(INDEX(List!B$78:AA$122,MATCH(A75, List!D$78:D$122, 0),22)=0, "",INDEX(List!B$78:AA$122,MATCH(A75, List!D$78:D$122, 0),22)),"")</f>
        <v/>
      </c>
      <c r="W75" s="11" t="str">
        <f>IF(COUNTIF(List!D$48:D$77,A75)&gt;=1,IF(INDEX(List!B$48:AA$77,MATCH(A75, List!D$48:D$77, 0),23)=0, "",INDEX(List!B$48:AA$77,MATCH(A75, List!D$48:D$77, 0),23)),"")</f>
        <v/>
      </c>
      <c r="X75" s="12" t="str">
        <f>IF(COUNTIF(List!D$48:D$77,A75)&gt;=1,IF(INDEX(List!B$48:AA$77,MATCH(A75, List!D$48:D$77, 0),24)=0, "",INDEX(List!B$48:AA$77,MATCH(A75, List!D$48:D$77, 0),24)),"")</f>
        <v/>
      </c>
      <c r="Y75" s="12" t="str">
        <f>IF(COUNTIF(List!D$48:D$77,A75)&gt;=1,IF(INDEX(List!B$48:AA$77,MATCH(A75, List!D$48:D$77, 0),25)=0, "",INDEX(List!B$48:AA$77,MATCH(A75, List!D$48:D$77, 0),25)),"")</f>
        <v/>
      </c>
      <c r="Z75" s="10" t="str">
        <f>IF(COUNTIF(List!D$48:D$77,A75)&gt;=1,IF(INDEX(List!B$48:AA$77,MATCH(A75, List!D$48:D$77, 0),26)=0, "",INDEX(List!B$48:AA$77,MATCH(A75, List!D$48:D$77, 0),26)),"")</f>
        <v/>
      </c>
    </row>
    <row r="76" spans="1:26" ht="13.9" customHeight="1" x14ac:dyDescent="0.25">
      <c r="A76" s="254">
        <v>73</v>
      </c>
      <c r="B76" s="25" t="str">
        <f t="shared" si="1"/>
        <v/>
      </c>
      <c r="C76" s="228" t="str">
        <f>IF(A76&lt;=MAX(List!D$8:D$122), 'Tab Sheet'!A76, "")</f>
        <v/>
      </c>
      <c r="D76" s="233" t="str">
        <f>IF(COUNTIF(List!D$8:D$122,A76)&gt;=1,INDEX(List!B$8:AA$122,MATCH(A76, List!D$8:D$122, 0),4),"")</f>
        <v/>
      </c>
      <c r="E76" s="43" t="str">
        <f>IF(COUNTIF(List!D$8:D$122,A76)&gt;=1,IF(INDEX(List!B$8:AA$122,MATCH(A76, List!D$8:D$122, 0),5)=0, "", INDEX(List!B$8:AA$122,MATCH(A76, List!D$8:D$122, 0),5)),"")</f>
        <v/>
      </c>
      <c r="F76" s="26" t="str">
        <f>IF(COUNTIF(List!D$8:D$122,A76)&gt;=1,IF(INDEX(List!B$8:AA$122,MATCH(A76, List!D$8:D$122, 0),6)=0, "",INDEX(List!B$8:AA$122,MATCH(A76, List!D$8:D$122, 0),6)),"")</f>
        <v/>
      </c>
      <c r="G76" s="223" t="str">
        <f>IF(COUNTIF(List!D$8:D$122,A76)&gt;=1,IF(INDEX(List!B$8:AA$122,MATCH(A76, List!D$8:D$122, 0),7)=0, "",INDEX(List!B$8:AA$122,MATCH(A76, List!D$8:D$122, 0),7)),"")</f>
        <v/>
      </c>
      <c r="H76" s="223" t="str">
        <f>IF(COUNTIF(List!D$8:D$122,A76)&gt;=1,IF(INDEX(List!B$8:AA$122,MATCH(A76, List!D$8:D$122, 0),8)=0, "",INDEX(List!B$8:AA$122,MATCH(A76, List!D$8:D$122, 0),8)),"")</f>
        <v/>
      </c>
      <c r="I76" s="223" t="str">
        <f>IF(COUNTIF(List!D$8:D$122,A76)&gt;=1,IF(INDEX(List!B$8:AA$122,MATCH(A76, List!D$8:D$122, 0),20)=0, "",INDEX(List!B$8:AA$122,MATCH(A76, List!D$8:D$122, 0),20)),"")</f>
        <v/>
      </c>
      <c r="J76" s="223" t="str">
        <f>IF(COUNTIF(List!D$8:D$122,A76)&gt;=1,IF(INDEX(List!B$8:AA$122,MATCH(A76, List!D$8:D$122, 0),9)=0, "",INDEX(List!B$8:AA$122,MATCH(A76, List!D$8:D$122, 0),9)),"")</f>
        <v/>
      </c>
      <c r="K76" s="223" t="str">
        <f>IF(COUNTIF(List!D$8:D$122,A76)&gt;=1,IF(INDEX(List!B$8:AA$122,MATCH(A76, List!D$8:D$122, 0),10)=0, "",INDEX(List!B$8:AA$122,MATCH(A76, List!D$8:D$122, 0),10)),"")</f>
        <v/>
      </c>
      <c r="L76" s="223" t="str">
        <f>IF(COUNTIF(List!D$8:D$122,A76)&gt;=1,IF(INDEX(List!B$8:AA$122,MATCH(A76, List!D$8:D$122, 0),11)=0, "",INDEX(List!B$8:AA$122,MATCH(A76, List!D$8:D$122, 0),11)),"")</f>
        <v/>
      </c>
      <c r="M76" s="224" t="str">
        <f>IF(COUNTIF(List!D$8:D$122,A76)&gt;=1,IF(INDEX(List!B$8:AA$122,MATCH(A76, List!D$8:D$122, 0),12)=0, "",INDEX(List!B$8:AA$122,MATCH(A76, List!D$8:D$122, 0),12)),"")</f>
        <v/>
      </c>
      <c r="N76" s="11" t="str">
        <f>IF(COUNTIF(List!D$8:D$122,A76)&gt;=1,IF(INDEX(List!B$8:AA$122,MATCH(A76, List!D$8:D$122, 0),13)=0, "",INDEX(List!B$8:AA$122,MATCH(A76, List!D$8:D$122, 0),13)),"")</f>
        <v/>
      </c>
      <c r="O76" s="12" t="str">
        <f>IF(COUNTIF(List!D$8:D$122,A76)&gt;=1,IF(INDEX(List!B$8:AA$122,MATCH(A76, List!D$8:D$122, 0),14)=0, "",INDEX(List!B$8:AA$122,MATCH(A76, List!D$8:D$122, 0),14)),"")</f>
        <v/>
      </c>
      <c r="P76" s="12" t="str">
        <f>IF(COUNTIF(List!D$8:D$122,A76)&gt;=1,IF(INDEX(List!B$8:AA$122,MATCH(A76, List!D$8:D$122, 0),15)=0, "",INDEX(List!B$8:AA$122,MATCH(A76, List!D$8:D$122, 0),15)),"")</f>
        <v/>
      </c>
      <c r="Q76" s="12" t="str">
        <f>IF(COUNTIF(List!D$8:D$122,A76)&gt;=1,IF(INDEX(List!B$8:AA$122,MATCH(A76, List!D$8:D$122, 0),16)=0, "",INDEX(List!B$8:AA$122,MATCH(A76, List!D$8:D$122, 0),16)),"")</f>
        <v/>
      </c>
      <c r="R76" s="12" t="str">
        <f>IF(COUNTIF(List!D$8:D$122,A76)&gt;=1,IF(INDEX(List!B$8:AA$122,MATCH(A76, List!D$8:D$122, 0),17)=0, "",INDEX(List!B$8:AA$122,MATCH(A76, List!D$8:D$122, 0),17)),"")</f>
        <v/>
      </c>
      <c r="S76" s="12" t="str">
        <f>IF(COUNTIF(List!D$8:D$122,A76)&gt;=1,IF(INDEX(List!B$8:AA$122,MATCH(A76, List!D$8:D$122, 0),18)=0, "",INDEX(List!B$8:AA$122,MATCH(A76, List!D$8:D$122, 0),18)),"")</f>
        <v/>
      </c>
      <c r="T76" s="10" t="str">
        <f>IF(COUNTIF(List!D$8:D$122,A76)&gt;=1,IF(INDEX(List!B$8:AA$122,MATCH(A76, List!D$8:D$122, 0),19)=0, "",INDEX(List!B$8:AA$122,MATCH(A76, List!D$8:D$122, 0),19)),"")</f>
        <v/>
      </c>
      <c r="U76" s="26" t="str">
        <f>IF(COUNTIF(List!D$78:D$122,A76)&gt;=1,IF(INDEX(List!B$78:AA$122,MATCH(A76, List!D$78:D$122, 0),21)=0, "",INDEX(List!B$78:AA$122,MATCH(A76, List!D$78:D$122, 0),21)),"")</f>
        <v/>
      </c>
      <c r="V76" s="224" t="str">
        <f>IF(COUNTIF(List!D$78:D$122,A76)&gt;=1,IF(INDEX(List!B$78:AA$122,MATCH(A76, List!D$78:D$122, 0),22)=0, "",INDEX(List!B$78:AA$122,MATCH(A76, List!D$78:D$122, 0),22)),"")</f>
        <v/>
      </c>
      <c r="W76" s="11" t="str">
        <f>IF(COUNTIF(List!D$48:D$77,A76)&gt;=1,IF(INDEX(List!B$48:AA$77,MATCH(A76, List!D$48:D$77, 0),23)=0, "",INDEX(List!B$48:AA$77,MATCH(A76, List!D$48:D$77, 0),23)),"")</f>
        <v/>
      </c>
      <c r="X76" s="12" t="str">
        <f>IF(COUNTIF(List!D$48:D$77,A76)&gt;=1,IF(INDEX(List!B$48:AA$77,MATCH(A76, List!D$48:D$77, 0),24)=0, "",INDEX(List!B$48:AA$77,MATCH(A76, List!D$48:D$77, 0),24)),"")</f>
        <v/>
      </c>
      <c r="Y76" s="12" t="str">
        <f>IF(COUNTIF(List!D$48:D$77,A76)&gt;=1,IF(INDEX(List!B$48:AA$77,MATCH(A76, List!D$48:D$77, 0),25)=0, "",INDEX(List!B$48:AA$77,MATCH(A76, List!D$48:D$77, 0),25)),"")</f>
        <v/>
      </c>
      <c r="Z76" s="10" t="str">
        <f>IF(COUNTIF(List!D$48:D$77,A76)&gt;=1,IF(INDEX(List!B$48:AA$77,MATCH(A76, List!D$48:D$77, 0),26)=0, "",INDEX(List!B$48:AA$77,MATCH(A76, List!D$48:D$77, 0),26)),"")</f>
        <v/>
      </c>
    </row>
    <row r="77" spans="1:26" ht="13.9" customHeight="1" x14ac:dyDescent="0.25">
      <c r="A77" s="254">
        <v>74</v>
      </c>
      <c r="B77" s="25" t="str">
        <f t="shared" si="1"/>
        <v/>
      </c>
      <c r="C77" s="228" t="str">
        <f>IF(A77&lt;=MAX(List!D$8:D$122), 'Tab Sheet'!A77, "")</f>
        <v/>
      </c>
      <c r="D77" s="233" t="str">
        <f>IF(COUNTIF(List!D$8:D$122,A77)&gt;=1,INDEX(List!B$8:AA$122,MATCH(A77, List!D$8:D$122, 0),4),"")</f>
        <v/>
      </c>
      <c r="E77" s="43" t="str">
        <f>IF(COUNTIF(List!D$8:D$122,A77)&gt;=1,IF(INDEX(List!B$8:AA$122,MATCH(A77, List!D$8:D$122, 0),5)=0, "", INDEX(List!B$8:AA$122,MATCH(A77, List!D$8:D$122, 0),5)),"")</f>
        <v/>
      </c>
      <c r="F77" s="26" t="str">
        <f>IF(COUNTIF(List!D$8:D$122,A77)&gt;=1,IF(INDEX(List!B$8:AA$122,MATCH(A77, List!D$8:D$122, 0),6)=0, "",INDEX(List!B$8:AA$122,MATCH(A77, List!D$8:D$122, 0),6)),"")</f>
        <v/>
      </c>
      <c r="G77" s="223" t="str">
        <f>IF(COUNTIF(List!D$8:D$122,A77)&gt;=1,IF(INDEX(List!B$8:AA$122,MATCH(A77, List!D$8:D$122, 0),7)=0, "",INDEX(List!B$8:AA$122,MATCH(A77, List!D$8:D$122, 0),7)),"")</f>
        <v/>
      </c>
      <c r="H77" s="223" t="str">
        <f>IF(COUNTIF(List!D$8:D$122,A77)&gt;=1,IF(INDEX(List!B$8:AA$122,MATCH(A77, List!D$8:D$122, 0),8)=0, "",INDEX(List!B$8:AA$122,MATCH(A77, List!D$8:D$122, 0),8)),"")</f>
        <v/>
      </c>
      <c r="I77" s="223" t="str">
        <f>IF(COUNTIF(List!D$8:D$122,A77)&gt;=1,IF(INDEX(List!B$8:AA$122,MATCH(A77, List!D$8:D$122, 0),20)=0, "",INDEX(List!B$8:AA$122,MATCH(A77, List!D$8:D$122, 0),20)),"")</f>
        <v/>
      </c>
      <c r="J77" s="223" t="str">
        <f>IF(COUNTIF(List!D$8:D$122,A77)&gt;=1,IF(INDEX(List!B$8:AA$122,MATCH(A77, List!D$8:D$122, 0),9)=0, "",INDEX(List!B$8:AA$122,MATCH(A77, List!D$8:D$122, 0),9)),"")</f>
        <v/>
      </c>
      <c r="K77" s="223" t="str">
        <f>IF(COUNTIF(List!D$8:D$122,A77)&gt;=1,IF(INDEX(List!B$8:AA$122,MATCH(A77, List!D$8:D$122, 0),10)=0, "",INDEX(List!B$8:AA$122,MATCH(A77, List!D$8:D$122, 0),10)),"")</f>
        <v/>
      </c>
      <c r="L77" s="223" t="str">
        <f>IF(COUNTIF(List!D$8:D$122,A77)&gt;=1,IF(INDEX(List!B$8:AA$122,MATCH(A77, List!D$8:D$122, 0),11)=0, "",INDEX(List!B$8:AA$122,MATCH(A77, List!D$8:D$122, 0),11)),"")</f>
        <v/>
      </c>
      <c r="M77" s="224" t="str">
        <f>IF(COUNTIF(List!D$8:D$122,A77)&gt;=1,IF(INDEX(List!B$8:AA$122,MATCH(A77, List!D$8:D$122, 0),12)=0, "",INDEX(List!B$8:AA$122,MATCH(A77, List!D$8:D$122, 0),12)),"")</f>
        <v/>
      </c>
      <c r="N77" s="11" t="str">
        <f>IF(COUNTIF(List!D$8:D$122,A77)&gt;=1,IF(INDEX(List!B$8:AA$122,MATCH(A77, List!D$8:D$122, 0),13)=0, "",INDEX(List!B$8:AA$122,MATCH(A77, List!D$8:D$122, 0),13)),"")</f>
        <v/>
      </c>
      <c r="O77" s="12" t="str">
        <f>IF(COUNTIF(List!D$8:D$122,A77)&gt;=1,IF(INDEX(List!B$8:AA$122,MATCH(A77, List!D$8:D$122, 0),14)=0, "",INDEX(List!B$8:AA$122,MATCH(A77, List!D$8:D$122, 0),14)),"")</f>
        <v/>
      </c>
      <c r="P77" s="12" t="str">
        <f>IF(COUNTIF(List!D$8:D$122,A77)&gt;=1,IF(INDEX(List!B$8:AA$122,MATCH(A77, List!D$8:D$122, 0),15)=0, "",INDEX(List!B$8:AA$122,MATCH(A77, List!D$8:D$122, 0),15)),"")</f>
        <v/>
      </c>
      <c r="Q77" s="12" t="str">
        <f>IF(COUNTIF(List!D$8:D$122,A77)&gt;=1,IF(INDEX(List!B$8:AA$122,MATCH(A77, List!D$8:D$122, 0),16)=0, "",INDEX(List!B$8:AA$122,MATCH(A77, List!D$8:D$122, 0),16)),"")</f>
        <v/>
      </c>
      <c r="R77" s="12" t="str">
        <f>IF(COUNTIF(List!D$8:D$122,A77)&gt;=1,IF(INDEX(List!B$8:AA$122,MATCH(A77, List!D$8:D$122, 0),17)=0, "",INDEX(List!B$8:AA$122,MATCH(A77, List!D$8:D$122, 0),17)),"")</f>
        <v/>
      </c>
      <c r="S77" s="12" t="str">
        <f>IF(COUNTIF(List!D$8:D$122,A77)&gt;=1,IF(INDEX(List!B$8:AA$122,MATCH(A77, List!D$8:D$122, 0),18)=0, "",INDEX(List!B$8:AA$122,MATCH(A77, List!D$8:D$122, 0),18)),"")</f>
        <v/>
      </c>
      <c r="T77" s="10" t="str">
        <f>IF(COUNTIF(List!D$8:D$122,A77)&gt;=1,IF(INDEX(List!B$8:AA$122,MATCH(A77, List!D$8:D$122, 0),19)=0, "",INDEX(List!B$8:AA$122,MATCH(A77, List!D$8:D$122, 0),19)),"")</f>
        <v/>
      </c>
      <c r="U77" s="26" t="str">
        <f>IF(COUNTIF(List!D$78:D$122,A77)&gt;=1,IF(INDEX(List!B$78:AA$122,MATCH(A77, List!D$78:D$122, 0),21)=0, "",INDEX(List!B$78:AA$122,MATCH(A77, List!D$78:D$122, 0),21)),"")</f>
        <v/>
      </c>
      <c r="V77" s="224" t="str">
        <f>IF(COUNTIF(List!D$78:D$122,A77)&gt;=1,IF(INDEX(List!B$78:AA$122,MATCH(A77, List!D$78:D$122, 0),22)=0, "",INDEX(List!B$78:AA$122,MATCH(A77, List!D$78:D$122, 0),22)),"")</f>
        <v/>
      </c>
      <c r="W77" s="11" t="str">
        <f>IF(COUNTIF(List!D$48:D$77,A77)&gt;=1,IF(INDEX(List!B$48:AA$77,MATCH(A77, List!D$48:D$77, 0),23)=0, "",INDEX(List!B$48:AA$77,MATCH(A77, List!D$48:D$77, 0),23)),"")</f>
        <v/>
      </c>
      <c r="X77" s="12" t="str">
        <f>IF(COUNTIF(List!D$48:D$77,A77)&gt;=1,IF(INDEX(List!B$48:AA$77,MATCH(A77, List!D$48:D$77, 0),24)=0, "",INDEX(List!B$48:AA$77,MATCH(A77, List!D$48:D$77, 0),24)),"")</f>
        <v/>
      </c>
      <c r="Y77" s="12" t="str">
        <f>IF(COUNTIF(List!D$48:D$77,A77)&gt;=1,IF(INDEX(List!B$48:AA$77,MATCH(A77, List!D$48:D$77, 0),25)=0, "",INDEX(List!B$48:AA$77,MATCH(A77, List!D$48:D$77, 0),25)),"")</f>
        <v/>
      </c>
      <c r="Z77" s="10" t="str">
        <f>IF(COUNTIF(List!D$48:D$77,A77)&gt;=1,IF(INDEX(List!B$48:AA$77,MATCH(A77, List!D$48:D$77, 0),26)=0, "",INDEX(List!B$48:AA$77,MATCH(A77, List!D$48:D$77, 0),26)),"")</f>
        <v/>
      </c>
    </row>
    <row r="78" spans="1:26" ht="13.9" customHeight="1" x14ac:dyDescent="0.25">
      <c r="A78" s="254">
        <v>75</v>
      </c>
      <c r="B78" s="25" t="str">
        <f t="shared" si="1"/>
        <v/>
      </c>
      <c r="C78" s="228" t="str">
        <f>IF(A78&lt;=MAX(List!D$8:D$122), 'Tab Sheet'!A78, "")</f>
        <v/>
      </c>
      <c r="D78" s="233" t="str">
        <f>IF(COUNTIF(List!D$8:D$122,A78)&gt;=1,INDEX(List!B$8:AA$122,MATCH(A78, List!D$8:D$122, 0),4),"")</f>
        <v/>
      </c>
      <c r="E78" s="43" t="str">
        <f>IF(COUNTIF(List!D$8:D$122,A78)&gt;=1,IF(INDEX(List!B$8:AA$122,MATCH(A78, List!D$8:D$122, 0),5)=0, "", INDEX(List!B$8:AA$122,MATCH(A78, List!D$8:D$122, 0),5)),"")</f>
        <v/>
      </c>
      <c r="F78" s="26" t="str">
        <f>IF(COUNTIF(List!D$8:D$122,A78)&gt;=1,IF(INDEX(List!B$8:AA$122,MATCH(A78, List!D$8:D$122, 0),6)=0, "",INDEX(List!B$8:AA$122,MATCH(A78, List!D$8:D$122, 0),6)),"")</f>
        <v/>
      </c>
      <c r="G78" s="223" t="str">
        <f>IF(COUNTIF(List!D$8:D$122,A78)&gt;=1,IF(INDEX(List!B$8:AA$122,MATCH(A78, List!D$8:D$122, 0),7)=0, "",INDEX(List!B$8:AA$122,MATCH(A78, List!D$8:D$122, 0),7)),"")</f>
        <v/>
      </c>
      <c r="H78" s="223" t="str">
        <f>IF(COUNTIF(List!D$8:D$122,A78)&gt;=1,IF(INDEX(List!B$8:AA$122,MATCH(A78, List!D$8:D$122, 0),8)=0, "",INDEX(List!B$8:AA$122,MATCH(A78, List!D$8:D$122, 0),8)),"")</f>
        <v/>
      </c>
      <c r="I78" s="223" t="str">
        <f>IF(COUNTIF(List!D$8:D$122,A78)&gt;=1,IF(INDEX(List!B$8:AA$122,MATCH(A78, List!D$8:D$122, 0),20)=0, "",INDEX(List!B$8:AA$122,MATCH(A78, List!D$8:D$122, 0),20)),"")</f>
        <v/>
      </c>
      <c r="J78" s="223" t="str">
        <f>IF(COUNTIF(List!D$8:D$122,A78)&gt;=1,IF(INDEX(List!B$8:AA$122,MATCH(A78, List!D$8:D$122, 0),9)=0, "",INDEX(List!B$8:AA$122,MATCH(A78, List!D$8:D$122, 0),9)),"")</f>
        <v/>
      </c>
      <c r="K78" s="223" t="str">
        <f>IF(COUNTIF(List!D$8:D$122,A78)&gt;=1,IF(INDEX(List!B$8:AA$122,MATCH(A78, List!D$8:D$122, 0),10)=0, "",INDEX(List!B$8:AA$122,MATCH(A78, List!D$8:D$122, 0),10)),"")</f>
        <v/>
      </c>
      <c r="L78" s="223" t="str">
        <f>IF(COUNTIF(List!D$8:D$122,A78)&gt;=1,IF(INDEX(List!B$8:AA$122,MATCH(A78, List!D$8:D$122, 0),11)=0, "",INDEX(List!B$8:AA$122,MATCH(A78, List!D$8:D$122, 0),11)),"")</f>
        <v/>
      </c>
      <c r="M78" s="224" t="str">
        <f>IF(COUNTIF(List!D$8:D$122,A78)&gt;=1,IF(INDEX(List!B$8:AA$122,MATCH(A78, List!D$8:D$122, 0),12)=0, "",INDEX(List!B$8:AA$122,MATCH(A78, List!D$8:D$122, 0),12)),"")</f>
        <v/>
      </c>
      <c r="N78" s="11" t="str">
        <f>IF(COUNTIF(List!D$8:D$122,A78)&gt;=1,IF(INDEX(List!B$8:AA$122,MATCH(A78, List!D$8:D$122, 0),13)=0, "",INDEX(List!B$8:AA$122,MATCH(A78, List!D$8:D$122, 0),13)),"")</f>
        <v/>
      </c>
      <c r="O78" s="12" t="str">
        <f>IF(COUNTIF(List!D$8:D$122,A78)&gt;=1,IF(INDEX(List!B$8:AA$122,MATCH(A78, List!D$8:D$122, 0),14)=0, "",INDEX(List!B$8:AA$122,MATCH(A78, List!D$8:D$122, 0),14)),"")</f>
        <v/>
      </c>
      <c r="P78" s="12" t="str">
        <f>IF(COUNTIF(List!D$8:D$122,A78)&gt;=1,IF(INDEX(List!B$8:AA$122,MATCH(A78, List!D$8:D$122, 0),15)=0, "",INDEX(List!B$8:AA$122,MATCH(A78, List!D$8:D$122, 0),15)),"")</f>
        <v/>
      </c>
      <c r="Q78" s="12" t="str">
        <f>IF(COUNTIF(List!D$8:D$122,A78)&gt;=1,IF(INDEX(List!B$8:AA$122,MATCH(A78, List!D$8:D$122, 0),16)=0, "",INDEX(List!B$8:AA$122,MATCH(A78, List!D$8:D$122, 0),16)),"")</f>
        <v/>
      </c>
      <c r="R78" s="12" t="str">
        <f>IF(COUNTIF(List!D$8:D$122,A78)&gt;=1,IF(INDEX(List!B$8:AA$122,MATCH(A78, List!D$8:D$122, 0),17)=0, "",INDEX(List!B$8:AA$122,MATCH(A78, List!D$8:D$122, 0),17)),"")</f>
        <v/>
      </c>
      <c r="S78" s="12" t="str">
        <f>IF(COUNTIF(List!D$8:D$122,A78)&gt;=1,IF(INDEX(List!B$8:AA$122,MATCH(A78, List!D$8:D$122, 0),18)=0, "",INDEX(List!B$8:AA$122,MATCH(A78, List!D$8:D$122, 0),18)),"")</f>
        <v/>
      </c>
      <c r="T78" s="10" t="str">
        <f>IF(COUNTIF(List!D$8:D$122,A78)&gt;=1,IF(INDEX(List!B$8:AA$122,MATCH(A78, List!D$8:D$122, 0),19)=0, "",INDEX(List!B$8:AA$122,MATCH(A78, List!D$8:D$122, 0),19)),"")</f>
        <v/>
      </c>
      <c r="U78" s="26" t="str">
        <f>IF(COUNTIF(List!D$78:D$122,A78)&gt;=1,IF(INDEX(List!B$78:AA$122,MATCH(A78, List!D$78:D$122, 0),21)=0, "",INDEX(List!B$78:AA$122,MATCH(A78, List!D$78:D$122, 0),21)),"")</f>
        <v/>
      </c>
      <c r="V78" s="224" t="str">
        <f>IF(COUNTIF(List!D$78:D$122,A78)&gt;=1,IF(INDEX(List!B$78:AA$122,MATCH(A78, List!D$78:D$122, 0),22)=0, "",INDEX(List!B$78:AA$122,MATCH(A78, List!D$78:D$122, 0),22)),"")</f>
        <v/>
      </c>
      <c r="W78" s="11" t="str">
        <f>IF(COUNTIF(List!D$48:D$77,A78)&gt;=1,IF(INDEX(List!B$48:AA$77,MATCH(A78, List!D$48:D$77, 0),23)=0, "",INDEX(List!B$48:AA$77,MATCH(A78, List!D$48:D$77, 0),23)),"")</f>
        <v/>
      </c>
      <c r="X78" s="12" t="str">
        <f>IF(COUNTIF(List!D$48:D$77,A78)&gt;=1,IF(INDEX(List!B$48:AA$77,MATCH(A78, List!D$48:D$77, 0),24)=0, "",INDEX(List!B$48:AA$77,MATCH(A78, List!D$48:D$77, 0),24)),"")</f>
        <v/>
      </c>
      <c r="Y78" s="12" t="str">
        <f>IF(COUNTIF(List!D$48:D$77,A78)&gt;=1,IF(INDEX(List!B$48:AA$77,MATCH(A78, List!D$48:D$77, 0),25)=0, "",INDEX(List!B$48:AA$77,MATCH(A78, List!D$48:D$77, 0),25)),"")</f>
        <v/>
      </c>
      <c r="Z78" s="10" t="str">
        <f>IF(COUNTIF(List!D$48:D$77,A78)&gt;=1,IF(INDEX(List!B$48:AA$77,MATCH(A78, List!D$48:D$77, 0),26)=0, "",INDEX(List!B$48:AA$77,MATCH(A78, List!D$48:D$77, 0),26)),"")</f>
        <v/>
      </c>
    </row>
    <row r="79" spans="1:26" ht="13.9" customHeight="1" x14ac:dyDescent="0.25">
      <c r="A79" s="254">
        <v>76</v>
      </c>
      <c r="B79" s="25" t="str">
        <f t="shared" si="1"/>
        <v/>
      </c>
      <c r="C79" s="228" t="str">
        <f>IF(A79&lt;=MAX(List!D$8:D$122), 'Tab Sheet'!A79, "")</f>
        <v/>
      </c>
      <c r="D79" s="233" t="str">
        <f>IF(COUNTIF(List!D$8:D$122,A79)&gt;=1,INDEX(List!B$8:AA$122,MATCH(A79, List!D$8:D$122, 0),4),"")</f>
        <v/>
      </c>
      <c r="E79" s="43" t="str">
        <f>IF(COUNTIF(List!D$8:D$122,A79)&gt;=1,IF(INDEX(List!B$8:AA$122,MATCH(A79, List!D$8:D$122, 0),5)=0, "", INDEX(List!B$8:AA$122,MATCH(A79, List!D$8:D$122, 0),5)),"")</f>
        <v/>
      </c>
      <c r="F79" s="26" t="str">
        <f>IF(COUNTIF(List!D$8:D$122,A79)&gt;=1,IF(INDEX(List!B$8:AA$122,MATCH(A79, List!D$8:D$122, 0),6)=0, "",INDEX(List!B$8:AA$122,MATCH(A79, List!D$8:D$122, 0),6)),"")</f>
        <v/>
      </c>
      <c r="G79" s="223" t="str">
        <f>IF(COUNTIF(List!D$8:D$122,A79)&gt;=1,IF(INDEX(List!B$8:AA$122,MATCH(A79, List!D$8:D$122, 0),7)=0, "",INDEX(List!B$8:AA$122,MATCH(A79, List!D$8:D$122, 0),7)),"")</f>
        <v/>
      </c>
      <c r="H79" s="223" t="str">
        <f>IF(COUNTIF(List!D$8:D$122,A79)&gt;=1,IF(INDEX(List!B$8:AA$122,MATCH(A79, List!D$8:D$122, 0),8)=0, "",INDEX(List!B$8:AA$122,MATCH(A79, List!D$8:D$122, 0),8)),"")</f>
        <v/>
      </c>
      <c r="I79" s="223" t="str">
        <f>IF(COUNTIF(List!D$8:D$122,A79)&gt;=1,IF(INDEX(List!B$8:AA$122,MATCH(A79, List!D$8:D$122, 0),20)=0, "",INDEX(List!B$8:AA$122,MATCH(A79, List!D$8:D$122, 0),20)),"")</f>
        <v/>
      </c>
      <c r="J79" s="223" t="str">
        <f>IF(COUNTIF(List!D$8:D$122,A79)&gt;=1,IF(INDEX(List!B$8:AA$122,MATCH(A79, List!D$8:D$122, 0),9)=0, "",INDEX(List!B$8:AA$122,MATCH(A79, List!D$8:D$122, 0),9)),"")</f>
        <v/>
      </c>
      <c r="K79" s="223" t="str">
        <f>IF(COUNTIF(List!D$8:D$122,A79)&gt;=1,IF(INDEX(List!B$8:AA$122,MATCH(A79, List!D$8:D$122, 0),10)=0, "",INDEX(List!B$8:AA$122,MATCH(A79, List!D$8:D$122, 0),10)),"")</f>
        <v/>
      </c>
      <c r="L79" s="223" t="str">
        <f>IF(COUNTIF(List!D$8:D$122,A79)&gt;=1,IF(INDEX(List!B$8:AA$122,MATCH(A79, List!D$8:D$122, 0),11)=0, "",INDEX(List!B$8:AA$122,MATCH(A79, List!D$8:D$122, 0),11)),"")</f>
        <v/>
      </c>
      <c r="M79" s="224" t="str">
        <f>IF(COUNTIF(List!D$8:D$122,A79)&gt;=1,IF(INDEX(List!B$8:AA$122,MATCH(A79, List!D$8:D$122, 0),12)=0, "",INDEX(List!B$8:AA$122,MATCH(A79, List!D$8:D$122, 0),12)),"")</f>
        <v/>
      </c>
      <c r="N79" s="11" t="str">
        <f>IF(COUNTIF(List!D$8:D$122,A79)&gt;=1,IF(INDEX(List!B$8:AA$122,MATCH(A79, List!D$8:D$122, 0),13)=0, "",INDEX(List!B$8:AA$122,MATCH(A79, List!D$8:D$122, 0),13)),"")</f>
        <v/>
      </c>
      <c r="O79" s="12" t="str">
        <f>IF(COUNTIF(List!D$8:D$122,A79)&gt;=1,IF(INDEX(List!B$8:AA$122,MATCH(A79, List!D$8:D$122, 0),14)=0, "",INDEX(List!B$8:AA$122,MATCH(A79, List!D$8:D$122, 0),14)),"")</f>
        <v/>
      </c>
      <c r="P79" s="12" t="str">
        <f>IF(COUNTIF(List!D$8:D$122,A79)&gt;=1,IF(INDEX(List!B$8:AA$122,MATCH(A79, List!D$8:D$122, 0),15)=0, "",INDEX(List!B$8:AA$122,MATCH(A79, List!D$8:D$122, 0),15)),"")</f>
        <v/>
      </c>
      <c r="Q79" s="12" t="str">
        <f>IF(COUNTIF(List!D$8:D$122,A79)&gt;=1,IF(INDEX(List!B$8:AA$122,MATCH(A79, List!D$8:D$122, 0),16)=0, "",INDEX(List!B$8:AA$122,MATCH(A79, List!D$8:D$122, 0),16)),"")</f>
        <v/>
      </c>
      <c r="R79" s="12" t="str">
        <f>IF(COUNTIF(List!D$8:D$122,A79)&gt;=1,IF(INDEX(List!B$8:AA$122,MATCH(A79, List!D$8:D$122, 0),17)=0, "",INDEX(List!B$8:AA$122,MATCH(A79, List!D$8:D$122, 0),17)),"")</f>
        <v/>
      </c>
      <c r="S79" s="12" t="str">
        <f>IF(COUNTIF(List!D$8:D$122,A79)&gt;=1,IF(INDEX(List!B$8:AA$122,MATCH(A79, List!D$8:D$122, 0),18)=0, "",INDEX(List!B$8:AA$122,MATCH(A79, List!D$8:D$122, 0),18)),"")</f>
        <v/>
      </c>
      <c r="T79" s="10" t="str">
        <f>IF(COUNTIF(List!D$8:D$122,A79)&gt;=1,IF(INDEX(List!B$8:AA$122,MATCH(A79, List!D$8:D$122, 0),19)=0, "",INDEX(List!B$8:AA$122,MATCH(A79, List!D$8:D$122, 0),19)),"")</f>
        <v/>
      </c>
      <c r="U79" s="26" t="str">
        <f>IF(COUNTIF(List!D$78:D$122,A79)&gt;=1,IF(INDEX(List!B$78:AA$122,MATCH(A79, List!D$78:D$122, 0),21)=0, "",INDEX(List!B$78:AA$122,MATCH(A79, List!D$78:D$122, 0),21)),"")</f>
        <v/>
      </c>
      <c r="V79" s="224" t="str">
        <f>IF(COUNTIF(List!D$78:D$122,A79)&gt;=1,IF(INDEX(List!B$78:AA$122,MATCH(A79, List!D$78:D$122, 0),22)=0, "",INDEX(List!B$78:AA$122,MATCH(A79, List!D$78:D$122, 0),22)),"")</f>
        <v/>
      </c>
      <c r="W79" s="11" t="str">
        <f>IF(COUNTIF(List!D$48:D$77,A79)&gt;=1,IF(INDEX(List!B$48:AA$77,MATCH(A79, List!D$48:D$77, 0),23)=0, "",INDEX(List!B$48:AA$77,MATCH(A79, List!D$48:D$77, 0),23)),"")</f>
        <v/>
      </c>
      <c r="X79" s="12" t="str">
        <f>IF(COUNTIF(List!D$48:D$77,A79)&gt;=1,IF(INDEX(List!B$48:AA$77,MATCH(A79, List!D$48:D$77, 0),24)=0, "",INDEX(List!B$48:AA$77,MATCH(A79, List!D$48:D$77, 0),24)),"")</f>
        <v/>
      </c>
      <c r="Y79" s="12" t="str">
        <f>IF(COUNTIF(List!D$48:D$77,A79)&gt;=1,IF(INDEX(List!B$48:AA$77,MATCH(A79, List!D$48:D$77, 0),25)=0, "",INDEX(List!B$48:AA$77,MATCH(A79, List!D$48:D$77, 0),25)),"")</f>
        <v/>
      </c>
      <c r="Z79" s="10" t="str">
        <f>IF(COUNTIF(List!D$48:D$77,A79)&gt;=1,IF(INDEX(List!B$48:AA$77,MATCH(A79, List!D$48:D$77, 0),26)=0, "",INDEX(List!B$48:AA$77,MATCH(A79, List!D$48:D$77, 0),26)),"")</f>
        <v/>
      </c>
    </row>
    <row r="80" spans="1:26" ht="13.9" customHeight="1" x14ac:dyDescent="0.25">
      <c r="A80" s="254">
        <v>77</v>
      </c>
      <c r="B80" s="25" t="str">
        <f t="shared" si="1"/>
        <v/>
      </c>
      <c r="C80" s="228" t="str">
        <f>IF(A80&lt;=MAX(List!D$8:D$122), 'Tab Sheet'!A80, "")</f>
        <v/>
      </c>
      <c r="D80" s="233" t="str">
        <f>IF(COUNTIF(List!D$8:D$122,A80)&gt;=1,INDEX(List!B$8:AA$122,MATCH(A80, List!D$8:D$122, 0),4),"")</f>
        <v/>
      </c>
      <c r="E80" s="43" t="str">
        <f>IF(COUNTIF(List!D$8:D$122,A80)&gt;=1,IF(INDEX(List!B$8:AA$122,MATCH(A80, List!D$8:D$122, 0),5)=0, "", INDEX(List!B$8:AA$122,MATCH(A80, List!D$8:D$122, 0),5)),"")</f>
        <v/>
      </c>
      <c r="F80" s="26" t="str">
        <f>IF(COUNTIF(List!D$8:D$122,A80)&gt;=1,IF(INDEX(List!B$8:AA$122,MATCH(A80, List!D$8:D$122, 0),6)=0, "",INDEX(List!B$8:AA$122,MATCH(A80, List!D$8:D$122, 0),6)),"")</f>
        <v/>
      </c>
      <c r="G80" s="223" t="str">
        <f>IF(COUNTIF(List!D$8:D$122,A80)&gt;=1,IF(INDEX(List!B$8:AA$122,MATCH(A80, List!D$8:D$122, 0),7)=0, "",INDEX(List!B$8:AA$122,MATCH(A80, List!D$8:D$122, 0),7)),"")</f>
        <v/>
      </c>
      <c r="H80" s="223" t="str">
        <f>IF(COUNTIF(List!D$8:D$122,A80)&gt;=1,IF(INDEX(List!B$8:AA$122,MATCH(A80, List!D$8:D$122, 0),8)=0, "",INDEX(List!B$8:AA$122,MATCH(A80, List!D$8:D$122, 0),8)),"")</f>
        <v/>
      </c>
      <c r="I80" s="223" t="str">
        <f>IF(COUNTIF(List!D$8:D$122,A80)&gt;=1,IF(INDEX(List!B$8:AA$122,MATCH(A80, List!D$8:D$122, 0),20)=0, "",INDEX(List!B$8:AA$122,MATCH(A80, List!D$8:D$122, 0),20)),"")</f>
        <v/>
      </c>
      <c r="J80" s="223" t="str">
        <f>IF(COUNTIF(List!D$8:D$122,A80)&gt;=1,IF(INDEX(List!B$8:AA$122,MATCH(A80, List!D$8:D$122, 0),9)=0, "",INDEX(List!B$8:AA$122,MATCH(A80, List!D$8:D$122, 0),9)),"")</f>
        <v/>
      </c>
      <c r="K80" s="223" t="str">
        <f>IF(COUNTIF(List!D$8:D$122,A80)&gt;=1,IF(INDEX(List!B$8:AA$122,MATCH(A80, List!D$8:D$122, 0),10)=0, "",INDEX(List!B$8:AA$122,MATCH(A80, List!D$8:D$122, 0),10)),"")</f>
        <v/>
      </c>
      <c r="L80" s="223" t="str">
        <f>IF(COUNTIF(List!D$8:D$122,A80)&gt;=1,IF(INDEX(List!B$8:AA$122,MATCH(A80, List!D$8:D$122, 0),11)=0, "",INDEX(List!B$8:AA$122,MATCH(A80, List!D$8:D$122, 0),11)),"")</f>
        <v/>
      </c>
      <c r="M80" s="224" t="str">
        <f>IF(COUNTIF(List!D$8:D$122,A80)&gt;=1,IF(INDEX(List!B$8:AA$122,MATCH(A80, List!D$8:D$122, 0),12)=0, "",INDEX(List!B$8:AA$122,MATCH(A80, List!D$8:D$122, 0),12)),"")</f>
        <v/>
      </c>
      <c r="N80" s="11" t="str">
        <f>IF(COUNTIF(List!D$8:D$122,A80)&gt;=1,IF(INDEX(List!B$8:AA$122,MATCH(A80, List!D$8:D$122, 0),13)=0, "",INDEX(List!B$8:AA$122,MATCH(A80, List!D$8:D$122, 0),13)),"")</f>
        <v/>
      </c>
      <c r="O80" s="12" t="str">
        <f>IF(COUNTIF(List!D$8:D$122,A80)&gt;=1,IF(INDEX(List!B$8:AA$122,MATCH(A80, List!D$8:D$122, 0),14)=0, "",INDEX(List!B$8:AA$122,MATCH(A80, List!D$8:D$122, 0),14)),"")</f>
        <v/>
      </c>
      <c r="P80" s="12" t="str">
        <f>IF(COUNTIF(List!D$8:D$122,A80)&gt;=1,IF(INDEX(List!B$8:AA$122,MATCH(A80, List!D$8:D$122, 0),15)=0, "",INDEX(List!B$8:AA$122,MATCH(A80, List!D$8:D$122, 0),15)),"")</f>
        <v/>
      </c>
      <c r="Q80" s="12" t="str">
        <f>IF(COUNTIF(List!D$8:D$122,A80)&gt;=1,IF(INDEX(List!B$8:AA$122,MATCH(A80, List!D$8:D$122, 0),16)=0, "",INDEX(List!B$8:AA$122,MATCH(A80, List!D$8:D$122, 0),16)),"")</f>
        <v/>
      </c>
      <c r="R80" s="12" t="str">
        <f>IF(COUNTIF(List!D$8:D$122,A80)&gt;=1,IF(INDEX(List!B$8:AA$122,MATCH(A80, List!D$8:D$122, 0),17)=0, "",INDEX(List!B$8:AA$122,MATCH(A80, List!D$8:D$122, 0),17)),"")</f>
        <v/>
      </c>
      <c r="S80" s="12" t="str">
        <f>IF(COUNTIF(List!D$8:D$122,A80)&gt;=1,IF(INDEX(List!B$8:AA$122,MATCH(A80, List!D$8:D$122, 0),18)=0, "",INDEX(List!B$8:AA$122,MATCH(A80, List!D$8:D$122, 0),18)),"")</f>
        <v/>
      </c>
      <c r="T80" s="10" t="str">
        <f>IF(COUNTIF(List!D$8:D$122,A80)&gt;=1,IF(INDEX(List!B$8:AA$122,MATCH(A80, List!D$8:D$122, 0),19)=0, "",INDEX(List!B$8:AA$122,MATCH(A80, List!D$8:D$122, 0),19)),"")</f>
        <v/>
      </c>
      <c r="U80" s="26" t="str">
        <f>IF(COUNTIF(List!D$78:D$122,A80)&gt;=1,IF(INDEX(List!B$78:AA$122,MATCH(A80, List!D$78:D$122, 0),21)=0, "",INDEX(List!B$78:AA$122,MATCH(A80, List!D$78:D$122, 0),21)),"")</f>
        <v/>
      </c>
      <c r="V80" s="224" t="str">
        <f>IF(COUNTIF(List!D$78:D$122,A80)&gt;=1,IF(INDEX(List!B$78:AA$122,MATCH(A80, List!D$78:D$122, 0),22)=0, "",INDEX(List!B$78:AA$122,MATCH(A80, List!D$78:D$122, 0),22)),"")</f>
        <v/>
      </c>
      <c r="W80" s="11" t="str">
        <f>IF(COUNTIF(List!D$48:D$77,A80)&gt;=1,IF(INDEX(List!B$48:AA$77,MATCH(A80, List!D$48:D$77, 0),23)=0, "",INDEX(List!B$48:AA$77,MATCH(A80, List!D$48:D$77, 0),23)),"")</f>
        <v/>
      </c>
      <c r="X80" s="12" t="str">
        <f>IF(COUNTIF(List!D$48:D$77,A80)&gt;=1,IF(INDEX(List!B$48:AA$77,MATCH(A80, List!D$48:D$77, 0),24)=0, "",INDEX(List!B$48:AA$77,MATCH(A80, List!D$48:D$77, 0),24)),"")</f>
        <v/>
      </c>
      <c r="Y80" s="12" t="str">
        <f>IF(COUNTIF(List!D$48:D$77,A80)&gt;=1,IF(INDEX(List!B$48:AA$77,MATCH(A80, List!D$48:D$77, 0),25)=0, "",INDEX(List!B$48:AA$77,MATCH(A80, List!D$48:D$77, 0),25)),"")</f>
        <v/>
      </c>
      <c r="Z80" s="10" t="str">
        <f>IF(COUNTIF(List!D$48:D$77,A80)&gt;=1,IF(INDEX(List!B$48:AA$77,MATCH(A80, List!D$48:D$77, 0),26)=0, "",INDEX(List!B$48:AA$77,MATCH(A80, List!D$48:D$77, 0),26)),"")</f>
        <v/>
      </c>
    </row>
    <row r="81" spans="1:26" ht="13.9" customHeight="1" thickBot="1" x14ac:dyDescent="0.3">
      <c r="A81" s="255">
        <v>78</v>
      </c>
      <c r="B81" s="28" t="str">
        <f t="shared" si="1"/>
        <v/>
      </c>
      <c r="C81" s="230" t="str">
        <f>IF(A81&lt;=MAX(List!D$8:D$122), 'Tab Sheet'!A81, "")</f>
        <v/>
      </c>
      <c r="D81" s="234" t="str">
        <f>IF(COUNTIF(List!D$8:D$122,A81)&gt;=1,INDEX(List!B$8:AA$122,MATCH(A81, List!D$8:D$122, 0),4),"")</f>
        <v/>
      </c>
      <c r="E81" s="252" t="str">
        <f>IF(COUNTIF(List!D$8:D$122,A81)&gt;=1,IF(INDEX(List!B$8:AA$122,MATCH(A81, List!D$8:D$122, 0),5)=0, "", INDEX(List!B$8:AA$122,MATCH(A81, List!D$8:D$122, 0),5)),"")</f>
        <v/>
      </c>
      <c r="F81" s="29" t="str">
        <f>IF(COUNTIF(List!D$8:D$122,A81)&gt;=1,IF(INDEX(List!B$8:AA$122,MATCH(A81, List!D$8:D$122, 0),6)=0, "",INDEX(List!B$8:AA$122,MATCH(A81, List!D$8:D$122, 0),6)),"")</f>
        <v/>
      </c>
      <c r="G81" s="229" t="str">
        <f>IF(COUNTIF(List!D$8:D$122,A81)&gt;=1,IF(INDEX(List!B$8:AA$122,MATCH(A81, List!D$8:D$122, 0),7)=0, "",INDEX(List!B$8:AA$122,MATCH(A81, List!D$8:D$122, 0),7)),"")</f>
        <v/>
      </c>
      <c r="H81" s="229" t="str">
        <f>IF(COUNTIF(List!D$8:D$122,A81)&gt;=1,IF(INDEX(List!B$8:AA$122,MATCH(A81, List!D$8:D$122, 0),8)=0, "",INDEX(List!B$8:AA$122,MATCH(A81, List!D$8:D$122, 0),8)),"")</f>
        <v/>
      </c>
      <c r="I81" s="229" t="str">
        <f>IF(COUNTIF(List!D$8:D$122,A81)&gt;=1,IF(INDEX(List!B$8:AA$122,MATCH(A81, List!D$8:D$122, 0),20)=0, "",INDEX(List!B$8:AA$122,MATCH(A81, List!D$8:D$122, 0),20)),"")</f>
        <v/>
      </c>
      <c r="J81" s="229" t="str">
        <f>IF(COUNTIF(List!D$8:D$122,A81)&gt;=1,IF(INDEX(List!B$8:AA$122,MATCH(A81, List!D$8:D$122, 0),9)=0, "",INDEX(List!B$8:AA$122,MATCH(A81, List!D$8:D$122, 0),9)),"")</f>
        <v/>
      </c>
      <c r="K81" s="229" t="str">
        <f>IF(COUNTIF(List!D$8:D$122,A81)&gt;=1,IF(INDEX(List!B$8:AA$122,MATCH(A81, List!D$8:D$122, 0),10)=0, "",INDEX(List!B$8:AA$122,MATCH(A81, List!D$8:D$122, 0),10)),"")</f>
        <v/>
      </c>
      <c r="L81" s="229" t="str">
        <f>IF(COUNTIF(List!D$8:D$122,A81)&gt;=1,IF(INDEX(List!B$8:AA$122,MATCH(A81, List!D$8:D$122, 0),11)=0, "",INDEX(List!B$8:AA$122,MATCH(A81, List!D$8:D$122, 0),11)),"")</f>
        <v/>
      </c>
      <c r="M81" s="231" t="str">
        <f>IF(COUNTIF(List!D$8:D$122,A81)&gt;=1,IF(INDEX(List!B$8:AA$122,MATCH(A81, List!D$8:D$122, 0),12)=0, "",INDEX(List!B$8:AA$122,MATCH(A81, List!D$8:D$122, 0),12)),"")</f>
        <v/>
      </c>
      <c r="N81" s="250" t="str">
        <f>IF(COUNTIF(List!D$8:D$122,A81)&gt;=1,IF(INDEX(List!B$8:AA$122,MATCH(A81, List!D$8:D$122, 0),13)=0, "",INDEX(List!B$8:AA$122,MATCH(A81, List!D$8:D$122, 0),13)),"")</f>
        <v/>
      </c>
      <c r="O81" s="251" t="str">
        <f>IF(COUNTIF(List!D$8:D$122,A81)&gt;=1,IF(INDEX(List!B$8:AA$122,MATCH(A81, List!D$8:D$122, 0),14)=0, "",INDEX(List!B$8:AA$122,MATCH(A81, List!D$8:D$122, 0),14)),"")</f>
        <v/>
      </c>
      <c r="P81" s="251" t="str">
        <f>IF(COUNTIF(List!D$8:D$122,A81)&gt;=1,IF(INDEX(List!B$8:AA$122,MATCH(A81, List!D$8:D$122, 0),15)=0, "",INDEX(List!B$8:AA$122,MATCH(A81, List!D$8:D$122, 0),15)),"")</f>
        <v/>
      </c>
      <c r="Q81" s="251" t="str">
        <f>IF(COUNTIF(List!D$8:D$122,A81)&gt;=1,IF(INDEX(List!B$8:AA$122,MATCH(A81, List!D$8:D$122, 0),16)=0, "",INDEX(List!B$8:AA$122,MATCH(A81, List!D$8:D$122, 0),16)),"")</f>
        <v/>
      </c>
      <c r="R81" s="251" t="str">
        <f>IF(COUNTIF(List!D$8:D$122,A81)&gt;=1,IF(INDEX(List!B$8:AA$122,MATCH(A81, List!D$8:D$122, 0),17)=0, "",INDEX(List!B$8:AA$122,MATCH(A81, List!D$8:D$122, 0),17)),"")</f>
        <v/>
      </c>
      <c r="S81" s="251" t="str">
        <f>IF(COUNTIF(List!D$8:D$122,A81)&gt;=1,IF(INDEX(List!B$8:AA$122,MATCH(A81, List!D$8:D$122, 0),18)=0, "",INDEX(List!B$8:AA$122,MATCH(A81, List!D$8:D$122, 0),18)),"")</f>
        <v/>
      </c>
      <c r="T81" s="97" t="str">
        <f>IF(COUNTIF(List!D$8:D$122,A81)&gt;=1,IF(INDEX(List!B$8:AA$122,MATCH(A81, List!D$8:D$122, 0),19)=0, "",INDEX(List!B$8:AA$122,MATCH(A81, List!D$8:D$122, 0),19)),"")</f>
        <v/>
      </c>
      <c r="U81" s="29" t="str">
        <f>IF(COUNTIF(List!D$78:D$122,A81)&gt;=1,IF(INDEX(List!B$78:AA$122,MATCH(A81, List!D$78:D$122, 0),21)=0, "",INDEX(List!B$78:AA$122,MATCH(A81, List!D$78:D$122, 0),21)),"")</f>
        <v/>
      </c>
      <c r="V81" s="231" t="str">
        <f>IF(COUNTIF(List!D$78:D$122,A81)&gt;=1,IF(INDEX(List!B$78:AA$122,MATCH(A81, List!D$78:D$122, 0),22)=0, "",INDEX(List!B$78:AA$122,MATCH(A81, List!D$78:D$122, 0),22)),"")</f>
        <v/>
      </c>
      <c r="W81" s="250" t="str">
        <f>IF(COUNTIF(List!D$48:D$77,A81)&gt;=1,IF(INDEX(List!B$48:AA$77,MATCH(A81, List!D$48:D$77, 0),23)=0, "",INDEX(List!B$48:AA$77,MATCH(A81, List!D$48:D$77, 0),23)),"")</f>
        <v/>
      </c>
      <c r="X81" s="251" t="str">
        <f>IF(COUNTIF(List!D$48:D$77,A81)&gt;=1,IF(INDEX(List!B$48:AA$77,MATCH(A81, List!D$48:D$77, 0),24)=0, "",INDEX(List!B$48:AA$77,MATCH(A81, List!D$48:D$77, 0),24)),"")</f>
        <v/>
      </c>
      <c r="Y81" s="251" t="str">
        <f>IF(COUNTIF(List!D$48:D$77,A81)&gt;=1,IF(INDEX(List!B$48:AA$77,MATCH(A81, List!D$48:D$77, 0),25)=0, "",INDEX(List!B$48:AA$77,MATCH(A81, List!D$48:D$77, 0),25)),"")</f>
        <v/>
      </c>
      <c r="Z81" s="97" t="str">
        <f>IF(COUNTIF(List!D$48:D$77,A81)&gt;=1,IF(INDEX(List!B$48:AA$77,MATCH(A81, List!D$48:D$77, 0),26)=0, "",INDEX(List!B$48:AA$77,MATCH(A81, List!D$48:D$77, 0),26)),"")</f>
        <v/>
      </c>
    </row>
    <row r="82" spans="1:26" ht="13.9" customHeight="1" x14ac:dyDescent="0.25">
      <c r="A82" s="256">
        <v>79</v>
      </c>
      <c r="B82" s="235" t="str">
        <f t="shared" si="1"/>
        <v/>
      </c>
      <c r="C82" s="52" t="str">
        <f>IF(A82&lt;=MAX(List!D$8:D$122), 'Tab Sheet'!A82, "")</f>
        <v/>
      </c>
      <c r="D82" s="257" t="str">
        <f>IF(COUNTIF(List!D$8:D$122,A82)&gt;=1,INDEX(List!B$8:AA$122,MATCH(A82, List!D$8:D$122, 0),4),"")</f>
        <v/>
      </c>
      <c r="E82" s="258" t="str">
        <f>IF(COUNTIF(List!D$8:D$122,A82)&gt;=1,IF(INDEX(List!B$8:AA$122,MATCH(A82, List!D$8:D$122, 0),5)=0, "", INDEX(List!B$8:AA$122,MATCH(A82, List!D$8:D$122, 0),5)),"")</f>
        <v/>
      </c>
      <c r="F82" s="94" t="str">
        <f>IF(COUNTIF(List!D$8:D$122,A82)&gt;=1,IF(INDEX(List!B$8:AA$122,MATCH(A82, List!D$8:D$122, 0),6)=0, "",INDEX(List!B$8:AA$122,MATCH(A82, List!D$8:D$122, 0),6)),"")</f>
        <v/>
      </c>
      <c r="G82" s="91" t="str">
        <f>IF(COUNTIF(List!D$8:D$122,A82)&gt;=1,IF(INDEX(List!B$8:AA$122,MATCH(A82, List!D$8:D$122, 0),7)=0, "",INDEX(List!B$8:AA$122,MATCH(A82, List!D$8:D$122, 0),7)),"")</f>
        <v/>
      </c>
      <c r="H82" s="91" t="str">
        <f>IF(COUNTIF(List!D$8:D$122,A82)&gt;=1,IF(INDEX(List!B$8:AA$122,MATCH(A82, List!D$8:D$122, 0),8)=0, "",INDEX(List!B$8:AA$122,MATCH(A82, List!D$8:D$122, 0),8)),"")</f>
        <v/>
      </c>
      <c r="I82" s="91" t="str">
        <f>IF(COUNTIF(List!D$8:D$122,A82)&gt;=1,IF(INDEX(List!B$8:AA$122,MATCH(A82, List!D$8:D$122, 0),20)=0, "",INDEX(List!B$8:AA$122,MATCH(A82, List!D$8:D$122, 0),20)),"")</f>
        <v/>
      </c>
      <c r="J82" s="91" t="str">
        <f>IF(COUNTIF(List!D$8:D$122,A82)&gt;=1,IF(INDEX(List!B$8:AA$122,MATCH(A82, List!D$8:D$122, 0),9)=0, "",INDEX(List!B$8:AA$122,MATCH(A82, List!D$8:D$122, 0),9)),"")</f>
        <v/>
      </c>
      <c r="K82" s="91" t="str">
        <f>IF(COUNTIF(List!D$8:D$122,A82)&gt;=1,IF(INDEX(List!B$8:AA$122,MATCH(A82, List!D$8:D$122, 0),10)=0, "",INDEX(List!B$8:AA$122,MATCH(A82, List!D$8:D$122, 0),10)),"")</f>
        <v/>
      </c>
      <c r="L82" s="91" t="str">
        <f>IF(COUNTIF(List!D$8:D$122,A82)&gt;=1,IF(INDEX(List!B$8:AA$122,MATCH(A82, List!D$8:D$122, 0),11)=0, "",INDEX(List!B$8:AA$122,MATCH(A82, List!D$8:D$122, 0),11)),"")</f>
        <v/>
      </c>
      <c r="M82" s="259" t="str">
        <f>IF(COUNTIF(List!D$8:D$122,A82)&gt;=1,IF(INDEX(List!B$8:AA$122,MATCH(A82, List!D$8:D$122, 0),12)=0, "",INDEX(List!B$8:AA$122,MATCH(A82, List!D$8:D$122, 0),12)),"")</f>
        <v/>
      </c>
      <c r="N82" s="260" t="str">
        <f>IF(COUNTIF(List!D$8:D$122,A82)&gt;=1,IF(INDEX(List!B$8:AA$122,MATCH(A82, List!D$8:D$122, 0),13)=0, "",INDEX(List!B$8:AA$122,MATCH(A82, List!D$8:D$122, 0),13)),"")</f>
        <v/>
      </c>
      <c r="O82" s="261" t="str">
        <f>IF(COUNTIF(List!D$8:D$122,A82)&gt;=1,IF(INDEX(List!B$8:AA$122,MATCH(A82, List!D$8:D$122, 0),14)=0, "",INDEX(List!B$8:AA$122,MATCH(A82, List!D$8:D$122, 0),14)),"")</f>
        <v/>
      </c>
      <c r="P82" s="261" t="str">
        <f>IF(COUNTIF(List!D$8:D$122,A82)&gt;=1,IF(INDEX(List!B$8:AA$122,MATCH(A82, List!D$8:D$122, 0),15)=0, "",INDEX(List!B$8:AA$122,MATCH(A82, List!D$8:D$122, 0),15)),"")</f>
        <v/>
      </c>
      <c r="Q82" s="261" t="str">
        <f>IF(COUNTIF(List!D$8:D$122,A82)&gt;=1,IF(INDEX(List!B$8:AA$122,MATCH(A82, List!D$8:D$122, 0),16)=0, "",INDEX(List!B$8:AA$122,MATCH(A82, List!D$8:D$122, 0),16)),"")</f>
        <v/>
      </c>
      <c r="R82" s="261" t="str">
        <f>IF(COUNTIF(List!D$8:D$122,A82)&gt;=1,IF(INDEX(List!B$8:AA$122,MATCH(A82, List!D$8:D$122, 0),17)=0, "",INDEX(List!B$8:AA$122,MATCH(A82, List!D$8:D$122, 0),17)),"")</f>
        <v/>
      </c>
      <c r="S82" s="261" t="str">
        <f>IF(COUNTIF(List!D$8:D$122,A82)&gt;=1,IF(INDEX(List!B$8:AA$122,MATCH(A82, List!D$8:D$122, 0),18)=0, "",INDEX(List!B$8:AA$122,MATCH(A82, List!D$8:D$122, 0),18)),"")</f>
        <v/>
      </c>
      <c r="T82" s="53" t="str">
        <f>IF(COUNTIF(List!D$8:D$122,A82)&gt;=1,IF(INDEX(List!B$8:AA$122,MATCH(A82, List!D$8:D$122, 0),19)=0, "",INDEX(List!B$8:AA$122,MATCH(A82, List!D$8:D$122, 0),19)),"")</f>
        <v/>
      </c>
      <c r="U82" s="94" t="str">
        <f>IF(COUNTIF(List!D$78:D$122,A82)&gt;=1,IF(INDEX(List!B$78:AA$122,MATCH(A82, List!D$78:D$122, 0),21)=0, "",INDEX(List!B$78:AA$122,MATCH(A82, List!D$78:D$122, 0),21)),"")</f>
        <v/>
      </c>
      <c r="V82" s="259" t="str">
        <f>IF(COUNTIF(List!D$78:D$122,A82)&gt;=1,IF(INDEX(List!B$78:AA$122,MATCH(A82, List!D$78:D$122, 0),22)=0, "",INDEX(List!B$78:AA$122,MATCH(A82, List!D$78:D$122, 0),22)),"")</f>
        <v/>
      </c>
      <c r="W82" s="260" t="str">
        <f>IF(COUNTIF(List!D$48:D$77,A82)&gt;=1,IF(INDEX(List!B$48:AA$77,MATCH(A82, List!D$48:D$77, 0),23)=0, "",INDEX(List!B$48:AA$77,MATCH(A82, List!D$48:D$77, 0),23)),"")</f>
        <v/>
      </c>
      <c r="X82" s="261" t="str">
        <f>IF(COUNTIF(List!D$48:D$77,A82)&gt;=1,IF(INDEX(List!B$48:AA$77,MATCH(A82, List!D$48:D$77, 0),24)=0, "",INDEX(List!B$48:AA$77,MATCH(A82, List!D$48:D$77, 0),24)),"")</f>
        <v/>
      </c>
      <c r="Y82" s="261" t="str">
        <f>IF(COUNTIF(List!D$48:D$77,A82)&gt;=1,IF(INDEX(List!B$48:AA$77,MATCH(A82, List!D$48:D$77, 0),25)=0, "",INDEX(List!B$48:AA$77,MATCH(A82, List!D$48:D$77, 0),25)),"")</f>
        <v/>
      </c>
      <c r="Z82" s="53" t="str">
        <f>IF(COUNTIF(List!D$48:D$77,A82)&gt;=1,IF(INDEX(List!B$48:AA$77,MATCH(A82, List!D$48:D$77, 0),26)=0, "",INDEX(List!B$48:AA$77,MATCH(A82, List!D$48:D$77, 0),26)),"")</f>
        <v/>
      </c>
    </row>
    <row r="83" spans="1:26" ht="13.9" customHeight="1" x14ac:dyDescent="0.25">
      <c r="A83" s="254">
        <v>80</v>
      </c>
      <c r="B83" s="25" t="str">
        <f t="shared" si="1"/>
        <v/>
      </c>
      <c r="C83" s="228" t="str">
        <f>IF(A83&lt;=MAX(List!D$8:D$122), 'Tab Sheet'!A83, "")</f>
        <v/>
      </c>
      <c r="D83" s="233" t="str">
        <f>IF(COUNTIF(List!D$8:D$122,A83)&gt;=1,INDEX(List!B$8:AA$122,MATCH(A83, List!D$8:D$122, 0),4),"")</f>
        <v/>
      </c>
      <c r="E83" s="43" t="str">
        <f>IF(COUNTIF(List!D$8:D$122,A83)&gt;=1,IF(INDEX(List!B$8:AA$122,MATCH(A83, List!D$8:D$122, 0),5)=0, "", INDEX(List!B$8:AA$122,MATCH(A83, List!D$8:D$122, 0),5)),"")</f>
        <v/>
      </c>
      <c r="F83" s="26" t="str">
        <f>IF(COUNTIF(List!D$8:D$122,A83)&gt;=1,IF(INDEX(List!B$8:AA$122,MATCH(A83, List!D$8:D$122, 0),6)=0, "",INDEX(List!B$8:AA$122,MATCH(A83, List!D$8:D$122, 0),6)),"")</f>
        <v/>
      </c>
      <c r="G83" s="223" t="str">
        <f>IF(COUNTIF(List!D$8:D$122,A83)&gt;=1,IF(INDEX(List!B$8:AA$122,MATCH(A83, List!D$8:D$122, 0),7)=0, "",INDEX(List!B$8:AA$122,MATCH(A83, List!D$8:D$122, 0),7)),"")</f>
        <v/>
      </c>
      <c r="H83" s="223" t="str">
        <f>IF(COUNTIF(List!D$8:D$122,A83)&gt;=1,IF(INDEX(List!B$8:AA$122,MATCH(A83, List!D$8:D$122, 0),8)=0, "",INDEX(List!B$8:AA$122,MATCH(A83, List!D$8:D$122, 0),8)),"")</f>
        <v/>
      </c>
      <c r="I83" s="223" t="str">
        <f>IF(COUNTIF(List!D$8:D$122,A83)&gt;=1,IF(INDEX(List!B$8:AA$122,MATCH(A83, List!D$8:D$122, 0),20)=0, "",INDEX(List!B$8:AA$122,MATCH(A83, List!D$8:D$122, 0),20)),"")</f>
        <v/>
      </c>
      <c r="J83" s="223" t="str">
        <f>IF(COUNTIF(List!D$8:D$122,A83)&gt;=1,IF(INDEX(List!B$8:AA$122,MATCH(A83, List!D$8:D$122, 0),9)=0, "",INDEX(List!B$8:AA$122,MATCH(A83, List!D$8:D$122, 0),9)),"")</f>
        <v/>
      </c>
      <c r="K83" s="223" t="str">
        <f>IF(COUNTIF(List!D$8:D$122,A83)&gt;=1,IF(INDEX(List!B$8:AA$122,MATCH(A83, List!D$8:D$122, 0),10)=0, "",INDEX(List!B$8:AA$122,MATCH(A83, List!D$8:D$122, 0),10)),"")</f>
        <v/>
      </c>
      <c r="L83" s="223" t="str">
        <f>IF(COUNTIF(List!D$8:D$122,A83)&gt;=1,IF(INDEX(List!B$8:AA$122,MATCH(A83, List!D$8:D$122, 0),11)=0, "",INDEX(List!B$8:AA$122,MATCH(A83, List!D$8:D$122, 0),11)),"")</f>
        <v/>
      </c>
      <c r="M83" s="224" t="str">
        <f>IF(COUNTIF(List!D$8:D$122,A83)&gt;=1,IF(INDEX(List!B$8:AA$122,MATCH(A83, List!D$8:D$122, 0),12)=0, "",INDEX(List!B$8:AA$122,MATCH(A83, List!D$8:D$122, 0),12)),"")</f>
        <v/>
      </c>
      <c r="N83" s="11" t="str">
        <f>IF(COUNTIF(List!D$8:D$122,A83)&gt;=1,IF(INDEX(List!B$8:AA$122,MATCH(A83, List!D$8:D$122, 0),13)=0, "",INDEX(List!B$8:AA$122,MATCH(A83, List!D$8:D$122, 0),13)),"")</f>
        <v/>
      </c>
      <c r="O83" s="12" t="str">
        <f>IF(COUNTIF(List!D$8:D$122,A83)&gt;=1,IF(INDEX(List!B$8:AA$122,MATCH(A83, List!D$8:D$122, 0),14)=0, "",INDEX(List!B$8:AA$122,MATCH(A83, List!D$8:D$122, 0),14)),"")</f>
        <v/>
      </c>
      <c r="P83" s="12" t="str">
        <f>IF(COUNTIF(List!D$8:D$122,A83)&gt;=1,IF(INDEX(List!B$8:AA$122,MATCH(A83, List!D$8:D$122, 0),15)=0, "",INDEX(List!B$8:AA$122,MATCH(A83, List!D$8:D$122, 0),15)),"")</f>
        <v/>
      </c>
      <c r="Q83" s="12" t="str">
        <f>IF(COUNTIF(List!D$8:D$122,A83)&gt;=1,IF(INDEX(List!B$8:AA$122,MATCH(A83, List!D$8:D$122, 0),16)=0, "",INDEX(List!B$8:AA$122,MATCH(A83, List!D$8:D$122, 0),16)),"")</f>
        <v/>
      </c>
      <c r="R83" s="12" t="str">
        <f>IF(COUNTIF(List!D$8:D$122,A83)&gt;=1,IF(INDEX(List!B$8:AA$122,MATCH(A83, List!D$8:D$122, 0),17)=0, "",INDEX(List!B$8:AA$122,MATCH(A83, List!D$8:D$122, 0),17)),"")</f>
        <v/>
      </c>
      <c r="S83" s="12" t="str">
        <f>IF(COUNTIF(List!D$8:D$122,A83)&gt;=1,IF(INDEX(List!B$8:AA$122,MATCH(A83, List!D$8:D$122, 0),18)=0, "",INDEX(List!B$8:AA$122,MATCH(A83, List!D$8:D$122, 0),18)),"")</f>
        <v/>
      </c>
      <c r="T83" s="10" t="str">
        <f>IF(COUNTIF(List!D$8:D$122,A83)&gt;=1,IF(INDEX(List!B$8:AA$122,MATCH(A83, List!D$8:D$122, 0),19)=0, "",INDEX(List!B$8:AA$122,MATCH(A83, List!D$8:D$122, 0),19)),"")</f>
        <v/>
      </c>
      <c r="U83" s="26" t="str">
        <f>IF(COUNTIF(List!D$78:D$122,A83)&gt;=1,IF(INDEX(List!B$78:AA$122,MATCH(A83, List!D$78:D$122, 0),21)=0, "",INDEX(List!B$78:AA$122,MATCH(A83, List!D$78:D$122, 0),21)),"")</f>
        <v/>
      </c>
      <c r="V83" s="224" t="str">
        <f>IF(COUNTIF(List!D$78:D$122,A83)&gt;=1,IF(INDEX(List!B$78:AA$122,MATCH(A83, List!D$78:D$122, 0),22)=0, "",INDEX(List!B$78:AA$122,MATCH(A83, List!D$78:D$122, 0),22)),"")</f>
        <v/>
      </c>
      <c r="W83" s="11" t="str">
        <f>IF(COUNTIF(List!D$48:D$77,A83)&gt;=1,IF(INDEX(List!B$48:AA$77,MATCH(A83, List!D$48:D$77, 0),23)=0, "",INDEX(List!B$48:AA$77,MATCH(A83, List!D$48:D$77, 0),23)),"")</f>
        <v/>
      </c>
      <c r="X83" s="12" t="str">
        <f>IF(COUNTIF(List!D$48:D$77,A83)&gt;=1,IF(INDEX(List!B$48:AA$77,MATCH(A83, List!D$48:D$77, 0),24)=0, "",INDEX(List!B$48:AA$77,MATCH(A83, List!D$48:D$77, 0),24)),"")</f>
        <v/>
      </c>
      <c r="Y83" s="12" t="str">
        <f>IF(COUNTIF(List!D$48:D$77,A83)&gt;=1,IF(INDEX(List!B$48:AA$77,MATCH(A83, List!D$48:D$77, 0),25)=0, "",INDEX(List!B$48:AA$77,MATCH(A83, List!D$48:D$77, 0),25)),"")</f>
        <v/>
      </c>
      <c r="Z83" s="10" t="str">
        <f>IF(COUNTIF(List!D$48:D$77,A83)&gt;=1,IF(INDEX(List!B$48:AA$77,MATCH(A83, List!D$48:D$77, 0),26)=0, "",INDEX(List!B$48:AA$77,MATCH(A83, List!D$48:D$77, 0),26)),"")</f>
        <v/>
      </c>
    </row>
    <row r="84" spans="1:26" ht="13.9" customHeight="1" x14ac:dyDescent="0.25">
      <c r="A84" s="254">
        <v>81</v>
      </c>
      <c r="B84" s="25" t="str">
        <f t="shared" si="1"/>
        <v/>
      </c>
      <c r="C84" s="228" t="str">
        <f>IF(A84&lt;=MAX(List!D$8:D$122), 'Tab Sheet'!A84, "")</f>
        <v/>
      </c>
      <c r="D84" s="233" t="str">
        <f>IF(COUNTIF(List!D$8:D$122,A84)&gt;=1,INDEX(List!B$8:AA$122,MATCH(A84, List!D$8:D$122, 0),4),"")</f>
        <v/>
      </c>
      <c r="E84" s="43" t="str">
        <f>IF(COUNTIF(List!D$8:D$122,A84)&gt;=1,IF(INDEX(List!B$8:AA$122,MATCH(A84, List!D$8:D$122, 0),5)=0, "", INDEX(List!B$8:AA$122,MATCH(A84, List!D$8:D$122, 0),5)),"")</f>
        <v/>
      </c>
      <c r="F84" s="26" t="str">
        <f>IF(COUNTIF(List!D$8:D$122,A84)&gt;=1,IF(INDEX(List!B$8:AA$122,MATCH(A84, List!D$8:D$122, 0),6)=0, "",INDEX(List!B$8:AA$122,MATCH(A84, List!D$8:D$122, 0),6)),"")</f>
        <v/>
      </c>
      <c r="G84" s="223" t="str">
        <f>IF(COUNTIF(List!D$8:D$122,A84)&gt;=1,IF(INDEX(List!B$8:AA$122,MATCH(A84, List!D$8:D$122, 0),7)=0, "",INDEX(List!B$8:AA$122,MATCH(A84, List!D$8:D$122, 0),7)),"")</f>
        <v/>
      </c>
      <c r="H84" s="223" t="str">
        <f>IF(COUNTIF(List!D$8:D$122,A84)&gt;=1,IF(INDEX(List!B$8:AA$122,MATCH(A84, List!D$8:D$122, 0),8)=0, "",INDEX(List!B$8:AA$122,MATCH(A84, List!D$8:D$122, 0),8)),"")</f>
        <v/>
      </c>
      <c r="I84" s="223" t="str">
        <f>IF(COUNTIF(List!D$8:D$122,A84)&gt;=1,IF(INDEX(List!B$8:AA$122,MATCH(A84, List!D$8:D$122, 0),20)=0, "",INDEX(List!B$8:AA$122,MATCH(A84, List!D$8:D$122, 0),20)),"")</f>
        <v/>
      </c>
      <c r="J84" s="223" t="str">
        <f>IF(COUNTIF(List!D$8:D$122,A84)&gt;=1,IF(INDEX(List!B$8:AA$122,MATCH(A84, List!D$8:D$122, 0),9)=0, "",INDEX(List!B$8:AA$122,MATCH(A84, List!D$8:D$122, 0),9)),"")</f>
        <v/>
      </c>
      <c r="K84" s="223" t="str">
        <f>IF(COUNTIF(List!D$8:D$122,A84)&gt;=1,IF(INDEX(List!B$8:AA$122,MATCH(A84, List!D$8:D$122, 0),10)=0, "",INDEX(List!B$8:AA$122,MATCH(A84, List!D$8:D$122, 0),10)),"")</f>
        <v/>
      </c>
      <c r="L84" s="223" t="str">
        <f>IF(COUNTIF(List!D$8:D$122,A84)&gt;=1,IF(INDEX(List!B$8:AA$122,MATCH(A84, List!D$8:D$122, 0),11)=0, "",INDEX(List!B$8:AA$122,MATCH(A84, List!D$8:D$122, 0),11)),"")</f>
        <v/>
      </c>
      <c r="M84" s="224" t="str">
        <f>IF(COUNTIF(List!D$8:D$122,A84)&gt;=1,IF(INDEX(List!B$8:AA$122,MATCH(A84, List!D$8:D$122, 0),12)=0, "",INDEX(List!B$8:AA$122,MATCH(A84, List!D$8:D$122, 0),12)),"")</f>
        <v/>
      </c>
      <c r="N84" s="11" t="str">
        <f>IF(COUNTIF(List!D$8:D$122,A84)&gt;=1,IF(INDEX(List!B$8:AA$122,MATCH(A84, List!D$8:D$122, 0),13)=0, "",INDEX(List!B$8:AA$122,MATCH(A84, List!D$8:D$122, 0),13)),"")</f>
        <v/>
      </c>
      <c r="O84" s="12" t="str">
        <f>IF(COUNTIF(List!D$8:D$122,A84)&gt;=1,IF(INDEX(List!B$8:AA$122,MATCH(A84, List!D$8:D$122, 0),14)=0, "",INDEX(List!B$8:AA$122,MATCH(A84, List!D$8:D$122, 0),14)),"")</f>
        <v/>
      </c>
      <c r="P84" s="12" t="str">
        <f>IF(COUNTIF(List!D$8:D$122,A84)&gt;=1,IF(INDEX(List!B$8:AA$122,MATCH(A84, List!D$8:D$122, 0),15)=0, "",INDEX(List!B$8:AA$122,MATCH(A84, List!D$8:D$122, 0),15)),"")</f>
        <v/>
      </c>
      <c r="Q84" s="12" t="str">
        <f>IF(COUNTIF(List!D$8:D$122,A84)&gt;=1,IF(INDEX(List!B$8:AA$122,MATCH(A84, List!D$8:D$122, 0),16)=0, "",INDEX(List!B$8:AA$122,MATCH(A84, List!D$8:D$122, 0),16)),"")</f>
        <v/>
      </c>
      <c r="R84" s="12" t="str">
        <f>IF(COUNTIF(List!D$8:D$122,A84)&gt;=1,IF(INDEX(List!B$8:AA$122,MATCH(A84, List!D$8:D$122, 0),17)=0, "",INDEX(List!B$8:AA$122,MATCH(A84, List!D$8:D$122, 0),17)),"")</f>
        <v/>
      </c>
      <c r="S84" s="12" t="str">
        <f>IF(COUNTIF(List!D$8:D$122,A84)&gt;=1,IF(INDEX(List!B$8:AA$122,MATCH(A84, List!D$8:D$122, 0),18)=0, "",INDEX(List!B$8:AA$122,MATCH(A84, List!D$8:D$122, 0),18)),"")</f>
        <v/>
      </c>
      <c r="T84" s="10" t="str">
        <f>IF(COUNTIF(List!D$8:D$122,A84)&gt;=1,IF(INDEX(List!B$8:AA$122,MATCH(A84, List!D$8:D$122, 0),19)=0, "",INDEX(List!B$8:AA$122,MATCH(A84, List!D$8:D$122, 0),19)),"")</f>
        <v/>
      </c>
      <c r="U84" s="26" t="str">
        <f>IF(COUNTIF(List!D$78:D$122,A84)&gt;=1,IF(INDEX(List!B$78:AA$122,MATCH(A84, List!D$78:D$122, 0),21)=0, "",INDEX(List!B$78:AA$122,MATCH(A84, List!D$78:D$122, 0),21)),"")</f>
        <v/>
      </c>
      <c r="V84" s="224" t="str">
        <f>IF(COUNTIF(List!D$78:D$122,A84)&gt;=1,IF(INDEX(List!B$78:AA$122,MATCH(A84, List!D$78:D$122, 0),22)=0, "",INDEX(List!B$78:AA$122,MATCH(A84, List!D$78:D$122, 0),22)),"")</f>
        <v/>
      </c>
      <c r="W84" s="11" t="str">
        <f>IF(COUNTIF(List!D$48:D$77,A84)&gt;=1,IF(INDEX(List!B$48:AA$77,MATCH(A84, List!D$48:D$77, 0),23)=0, "",INDEX(List!B$48:AA$77,MATCH(A84, List!D$48:D$77, 0),23)),"")</f>
        <v/>
      </c>
      <c r="X84" s="12" t="str">
        <f>IF(COUNTIF(List!D$48:D$77,A84)&gt;=1,IF(INDEX(List!B$48:AA$77,MATCH(A84, List!D$48:D$77, 0),24)=0, "",INDEX(List!B$48:AA$77,MATCH(A84, List!D$48:D$77, 0),24)),"")</f>
        <v/>
      </c>
      <c r="Y84" s="12" t="str">
        <f>IF(COUNTIF(List!D$48:D$77,A84)&gt;=1,IF(INDEX(List!B$48:AA$77,MATCH(A84, List!D$48:D$77, 0),25)=0, "",INDEX(List!B$48:AA$77,MATCH(A84, List!D$48:D$77, 0),25)),"")</f>
        <v/>
      </c>
      <c r="Z84" s="10" t="str">
        <f>IF(COUNTIF(List!D$48:D$77,A84)&gt;=1,IF(INDEX(List!B$48:AA$77,MATCH(A84, List!D$48:D$77, 0),26)=0, "",INDEX(List!B$48:AA$77,MATCH(A84, List!D$48:D$77, 0),26)),"")</f>
        <v/>
      </c>
    </row>
    <row r="85" spans="1:26" ht="13.9" customHeight="1" x14ac:dyDescent="0.25">
      <c r="A85" s="254">
        <v>82</v>
      </c>
      <c r="B85" s="25" t="str">
        <f t="shared" si="1"/>
        <v/>
      </c>
      <c r="C85" s="228" t="str">
        <f>IF(A85&lt;=MAX(List!D$8:D$122), 'Tab Sheet'!A85, "")</f>
        <v/>
      </c>
      <c r="D85" s="233" t="str">
        <f>IF(COUNTIF(List!D$8:D$122,A85)&gt;=1,INDEX(List!B$8:AA$122,MATCH(A85, List!D$8:D$122, 0),4),"")</f>
        <v/>
      </c>
      <c r="E85" s="43" t="str">
        <f>IF(COUNTIF(List!D$8:D$122,A85)&gt;=1,IF(INDEX(List!B$8:AA$122,MATCH(A85, List!D$8:D$122, 0),5)=0, "", INDEX(List!B$8:AA$122,MATCH(A85, List!D$8:D$122, 0),5)),"")</f>
        <v/>
      </c>
      <c r="F85" s="26" t="str">
        <f>IF(COUNTIF(List!D$8:D$122,A85)&gt;=1,IF(INDEX(List!B$8:AA$122,MATCH(A85, List!D$8:D$122, 0),6)=0, "",INDEX(List!B$8:AA$122,MATCH(A85, List!D$8:D$122, 0),6)),"")</f>
        <v/>
      </c>
      <c r="G85" s="223" t="str">
        <f>IF(COUNTIF(List!D$8:D$122,A85)&gt;=1,IF(INDEX(List!B$8:AA$122,MATCH(A85, List!D$8:D$122, 0),7)=0, "",INDEX(List!B$8:AA$122,MATCH(A85, List!D$8:D$122, 0),7)),"")</f>
        <v/>
      </c>
      <c r="H85" s="223" t="str">
        <f>IF(COUNTIF(List!D$8:D$122,A85)&gt;=1,IF(INDEX(List!B$8:AA$122,MATCH(A85, List!D$8:D$122, 0),8)=0, "",INDEX(List!B$8:AA$122,MATCH(A85, List!D$8:D$122, 0),8)),"")</f>
        <v/>
      </c>
      <c r="I85" s="223" t="str">
        <f>IF(COUNTIF(List!D$8:D$122,A85)&gt;=1,IF(INDEX(List!B$8:AA$122,MATCH(A85, List!D$8:D$122, 0),20)=0, "",INDEX(List!B$8:AA$122,MATCH(A85, List!D$8:D$122, 0),20)),"")</f>
        <v/>
      </c>
      <c r="J85" s="223" t="str">
        <f>IF(COUNTIF(List!D$8:D$122,A85)&gt;=1,IF(INDEX(List!B$8:AA$122,MATCH(A85, List!D$8:D$122, 0),9)=0, "",INDEX(List!B$8:AA$122,MATCH(A85, List!D$8:D$122, 0),9)),"")</f>
        <v/>
      </c>
      <c r="K85" s="223" t="str">
        <f>IF(COUNTIF(List!D$8:D$122,A85)&gt;=1,IF(INDEX(List!B$8:AA$122,MATCH(A85, List!D$8:D$122, 0),10)=0, "",INDEX(List!B$8:AA$122,MATCH(A85, List!D$8:D$122, 0),10)),"")</f>
        <v/>
      </c>
      <c r="L85" s="223" t="str">
        <f>IF(COUNTIF(List!D$8:D$122,A85)&gt;=1,IF(INDEX(List!B$8:AA$122,MATCH(A85, List!D$8:D$122, 0),11)=0, "",INDEX(List!B$8:AA$122,MATCH(A85, List!D$8:D$122, 0),11)),"")</f>
        <v/>
      </c>
      <c r="M85" s="224" t="str">
        <f>IF(COUNTIF(List!D$8:D$122,A85)&gt;=1,IF(INDEX(List!B$8:AA$122,MATCH(A85, List!D$8:D$122, 0),12)=0, "",INDEX(List!B$8:AA$122,MATCH(A85, List!D$8:D$122, 0),12)),"")</f>
        <v/>
      </c>
      <c r="N85" s="11" t="str">
        <f>IF(COUNTIF(List!D$8:D$122,A85)&gt;=1,IF(INDEX(List!B$8:AA$122,MATCH(A85, List!D$8:D$122, 0),13)=0, "",INDEX(List!B$8:AA$122,MATCH(A85, List!D$8:D$122, 0),13)),"")</f>
        <v/>
      </c>
      <c r="O85" s="12" t="str">
        <f>IF(COUNTIF(List!D$8:D$122,A85)&gt;=1,IF(INDEX(List!B$8:AA$122,MATCH(A85, List!D$8:D$122, 0),14)=0, "",INDEX(List!B$8:AA$122,MATCH(A85, List!D$8:D$122, 0),14)),"")</f>
        <v/>
      </c>
      <c r="P85" s="12" t="str">
        <f>IF(COUNTIF(List!D$8:D$122,A85)&gt;=1,IF(INDEX(List!B$8:AA$122,MATCH(A85, List!D$8:D$122, 0),15)=0, "",INDEX(List!B$8:AA$122,MATCH(A85, List!D$8:D$122, 0),15)),"")</f>
        <v/>
      </c>
      <c r="Q85" s="12" t="str">
        <f>IF(COUNTIF(List!D$8:D$122,A85)&gt;=1,IF(INDEX(List!B$8:AA$122,MATCH(A85, List!D$8:D$122, 0),16)=0, "",INDEX(List!B$8:AA$122,MATCH(A85, List!D$8:D$122, 0),16)),"")</f>
        <v/>
      </c>
      <c r="R85" s="12" t="str">
        <f>IF(COUNTIF(List!D$8:D$122,A85)&gt;=1,IF(INDEX(List!B$8:AA$122,MATCH(A85, List!D$8:D$122, 0),17)=0, "",INDEX(List!B$8:AA$122,MATCH(A85, List!D$8:D$122, 0),17)),"")</f>
        <v/>
      </c>
      <c r="S85" s="12" t="str">
        <f>IF(COUNTIF(List!D$8:D$122,A85)&gt;=1,IF(INDEX(List!B$8:AA$122,MATCH(A85, List!D$8:D$122, 0),18)=0, "",INDEX(List!B$8:AA$122,MATCH(A85, List!D$8:D$122, 0),18)),"")</f>
        <v/>
      </c>
      <c r="T85" s="10" t="str">
        <f>IF(COUNTIF(List!D$8:D$122,A85)&gt;=1,IF(INDEX(List!B$8:AA$122,MATCH(A85, List!D$8:D$122, 0),19)=0, "",INDEX(List!B$8:AA$122,MATCH(A85, List!D$8:D$122, 0),19)),"")</f>
        <v/>
      </c>
      <c r="U85" s="26" t="str">
        <f>IF(COUNTIF(List!D$78:D$122,A85)&gt;=1,IF(INDEX(List!B$78:AA$122,MATCH(A85, List!D$78:D$122, 0),21)=0, "",INDEX(List!B$78:AA$122,MATCH(A85, List!D$78:D$122, 0),21)),"")</f>
        <v/>
      </c>
      <c r="V85" s="224" t="str">
        <f>IF(COUNTIF(List!D$78:D$122,A85)&gt;=1,IF(INDEX(List!B$78:AA$122,MATCH(A85, List!D$78:D$122, 0),22)=0, "",INDEX(List!B$78:AA$122,MATCH(A85, List!D$78:D$122, 0),22)),"")</f>
        <v/>
      </c>
      <c r="W85" s="11" t="str">
        <f>IF(COUNTIF(List!D$48:D$77,A85)&gt;=1,IF(INDEX(List!B$48:AA$77,MATCH(A85, List!D$48:D$77, 0),23)=0, "",INDEX(List!B$48:AA$77,MATCH(A85, List!D$48:D$77, 0),23)),"")</f>
        <v/>
      </c>
      <c r="X85" s="12" t="str">
        <f>IF(COUNTIF(List!D$48:D$77,A85)&gt;=1,IF(INDEX(List!B$48:AA$77,MATCH(A85, List!D$48:D$77, 0),24)=0, "",INDEX(List!B$48:AA$77,MATCH(A85, List!D$48:D$77, 0),24)),"")</f>
        <v/>
      </c>
      <c r="Y85" s="12" t="str">
        <f>IF(COUNTIF(List!D$48:D$77,A85)&gt;=1,IF(INDEX(List!B$48:AA$77,MATCH(A85, List!D$48:D$77, 0),25)=0, "",INDEX(List!B$48:AA$77,MATCH(A85, List!D$48:D$77, 0),25)),"")</f>
        <v/>
      </c>
      <c r="Z85" s="10" t="str">
        <f>IF(COUNTIF(List!D$48:D$77,A85)&gt;=1,IF(INDEX(List!B$48:AA$77,MATCH(A85, List!D$48:D$77, 0),26)=0, "",INDEX(List!B$48:AA$77,MATCH(A85, List!D$48:D$77, 0),26)),"")</f>
        <v/>
      </c>
    </row>
    <row r="86" spans="1:26" ht="13.9" customHeight="1" x14ac:dyDescent="0.25">
      <c r="A86" s="254">
        <v>83</v>
      </c>
      <c r="B86" s="25" t="str">
        <f t="shared" si="1"/>
        <v/>
      </c>
      <c r="C86" s="228" t="str">
        <f>IF(A86&lt;=MAX(List!D$8:D$122), 'Tab Sheet'!A86, "")</f>
        <v/>
      </c>
      <c r="D86" s="233" t="str">
        <f>IF(COUNTIF(List!D$8:D$122,A86)&gt;=1,INDEX(List!B$8:AA$122,MATCH(A86, List!D$8:D$122, 0),4),"")</f>
        <v/>
      </c>
      <c r="E86" s="43" t="str">
        <f>IF(COUNTIF(List!D$8:D$122,A86)&gt;=1,IF(INDEX(List!B$8:AA$122,MATCH(A86, List!D$8:D$122, 0),5)=0, "", INDEX(List!B$8:AA$122,MATCH(A86, List!D$8:D$122, 0),5)),"")</f>
        <v/>
      </c>
      <c r="F86" s="26" t="str">
        <f>IF(COUNTIF(List!D$8:D$122,A86)&gt;=1,IF(INDEX(List!B$8:AA$122,MATCH(A86, List!D$8:D$122, 0),6)=0, "",INDEX(List!B$8:AA$122,MATCH(A86, List!D$8:D$122, 0),6)),"")</f>
        <v/>
      </c>
      <c r="G86" s="223" t="str">
        <f>IF(COUNTIF(List!D$8:D$122,A86)&gt;=1,IF(INDEX(List!B$8:AA$122,MATCH(A86, List!D$8:D$122, 0),7)=0, "",INDEX(List!B$8:AA$122,MATCH(A86, List!D$8:D$122, 0),7)),"")</f>
        <v/>
      </c>
      <c r="H86" s="223" t="str">
        <f>IF(COUNTIF(List!D$8:D$122,A86)&gt;=1,IF(INDEX(List!B$8:AA$122,MATCH(A86, List!D$8:D$122, 0),8)=0, "",INDEX(List!B$8:AA$122,MATCH(A86, List!D$8:D$122, 0),8)),"")</f>
        <v/>
      </c>
      <c r="I86" s="223" t="str">
        <f>IF(COUNTIF(List!D$8:D$122,A86)&gt;=1,IF(INDEX(List!B$8:AA$122,MATCH(A86, List!D$8:D$122, 0),20)=0, "",INDEX(List!B$8:AA$122,MATCH(A86, List!D$8:D$122, 0),20)),"")</f>
        <v/>
      </c>
      <c r="J86" s="223" t="str">
        <f>IF(COUNTIF(List!D$8:D$122,A86)&gt;=1,IF(INDEX(List!B$8:AA$122,MATCH(A86, List!D$8:D$122, 0),9)=0, "",INDEX(List!B$8:AA$122,MATCH(A86, List!D$8:D$122, 0),9)),"")</f>
        <v/>
      </c>
      <c r="K86" s="223" t="str">
        <f>IF(COUNTIF(List!D$8:D$122,A86)&gt;=1,IF(INDEX(List!B$8:AA$122,MATCH(A86, List!D$8:D$122, 0),10)=0, "",INDEX(List!B$8:AA$122,MATCH(A86, List!D$8:D$122, 0),10)),"")</f>
        <v/>
      </c>
      <c r="L86" s="223" t="str">
        <f>IF(COUNTIF(List!D$8:D$122,A86)&gt;=1,IF(INDEX(List!B$8:AA$122,MATCH(A86, List!D$8:D$122, 0),11)=0, "",INDEX(List!B$8:AA$122,MATCH(A86, List!D$8:D$122, 0),11)),"")</f>
        <v/>
      </c>
      <c r="M86" s="224" t="str">
        <f>IF(COUNTIF(List!D$8:D$122,A86)&gt;=1,IF(INDEX(List!B$8:AA$122,MATCH(A86, List!D$8:D$122, 0),12)=0, "",INDEX(List!B$8:AA$122,MATCH(A86, List!D$8:D$122, 0),12)),"")</f>
        <v/>
      </c>
      <c r="N86" s="11" t="str">
        <f>IF(COUNTIF(List!D$8:D$122,A86)&gt;=1,IF(INDEX(List!B$8:AA$122,MATCH(A86, List!D$8:D$122, 0),13)=0, "",INDEX(List!B$8:AA$122,MATCH(A86, List!D$8:D$122, 0),13)),"")</f>
        <v/>
      </c>
      <c r="O86" s="12" t="str">
        <f>IF(COUNTIF(List!D$8:D$122,A86)&gt;=1,IF(INDEX(List!B$8:AA$122,MATCH(A86, List!D$8:D$122, 0),14)=0, "",INDEX(List!B$8:AA$122,MATCH(A86, List!D$8:D$122, 0),14)),"")</f>
        <v/>
      </c>
      <c r="P86" s="12" t="str">
        <f>IF(COUNTIF(List!D$8:D$122,A86)&gt;=1,IF(INDEX(List!B$8:AA$122,MATCH(A86, List!D$8:D$122, 0),15)=0, "",INDEX(List!B$8:AA$122,MATCH(A86, List!D$8:D$122, 0),15)),"")</f>
        <v/>
      </c>
      <c r="Q86" s="12" t="str">
        <f>IF(COUNTIF(List!D$8:D$122,A86)&gt;=1,IF(INDEX(List!B$8:AA$122,MATCH(A86, List!D$8:D$122, 0),16)=0, "",INDEX(List!B$8:AA$122,MATCH(A86, List!D$8:D$122, 0),16)),"")</f>
        <v/>
      </c>
      <c r="R86" s="12" t="str">
        <f>IF(COUNTIF(List!D$8:D$122,A86)&gt;=1,IF(INDEX(List!B$8:AA$122,MATCH(A86, List!D$8:D$122, 0),17)=0, "",INDEX(List!B$8:AA$122,MATCH(A86, List!D$8:D$122, 0),17)),"")</f>
        <v/>
      </c>
      <c r="S86" s="12" t="str">
        <f>IF(COUNTIF(List!D$8:D$122,A86)&gt;=1,IF(INDEX(List!B$8:AA$122,MATCH(A86, List!D$8:D$122, 0),18)=0, "",INDEX(List!B$8:AA$122,MATCH(A86, List!D$8:D$122, 0),18)),"")</f>
        <v/>
      </c>
      <c r="T86" s="10" t="str">
        <f>IF(COUNTIF(List!D$8:D$122,A86)&gt;=1,IF(INDEX(List!B$8:AA$122,MATCH(A86, List!D$8:D$122, 0),19)=0, "",INDEX(List!B$8:AA$122,MATCH(A86, List!D$8:D$122, 0),19)),"")</f>
        <v/>
      </c>
      <c r="U86" s="26" t="str">
        <f>IF(COUNTIF(List!D$78:D$122,A86)&gt;=1,IF(INDEX(List!B$78:AA$122,MATCH(A86, List!D$78:D$122, 0),21)=0, "",INDEX(List!B$78:AA$122,MATCH(A86, List!D$78:D$122, 0),21)),"")</f>
        <v/>
      </c>
      <c r="V86" s="224" t="str">
        <f>IF(COUNTIF(List!D$78:D$122,A86)&gt;=1,IF(INDEX(List!B$78:AA$122,MATCH(A86, List!D$78:D$122, 0),22)=0, "",INDEX(List!B$78:AA$122,MATCH(A86, List!D$78:D$122, 0),22)),"")</f>
        <v/>
      </c>
      <c r="W86" s="11" t="str">
        <f>IF(COUNTIF(List!D$48:D$77,A86)&gt;=1,IF(INDEX(List!B$48:AA$77,MATCH(A86, List!D$48:D$77, 0),23)=0, "",INDEX(List!B$48:AA$77,MATCH(A86, List!D$48:D$77, 0),23)),"")</f>
        <v/>
      </c>
      <c r="X86" s="12" t="str">
        <f>IF(COUNTIF(List!D$48:D$77,A86)&gt;=1,IF(INDEX(List!B$48:AA$77,MATCH(A86, List!D$48:D$77, 0),24)=0, "",INDEX(List!B$48:AA$77,MATCH(A86, List!D$48:D$77, 0),24)),"")</f>
        <v/>
      </c>
      <c r="Y86" s="12" t="str">
        <f>IF(COUNTIF(List!D$48:D$77,A86)&gt;=1,IF(INDEX(List!B$48:AA$77,MATCH(A86, List!D$48:D$77, 0),25)=0, "",INDEX(List!B$48:AA$77,MATCH(A86, List!D$48:D$77, 0),25)),"")</f>
        <v/>
      </c>
      <c r="Z86" s="10" t="str">
        <f>IF(COUNTIF(List!D$48:D$77,A86)&gt;=1,IF(INDEX(List!B$48:AA$77,MATCH(A86, List!D$48:D$77, 0),26)=0, "",INDEX(List!B$48:AA$77,MATCH(A86, List!D$48:D$77, 0),26)),"")</f>
        <v/>
      </c>
    </row>
    <row r="87" spans="1:26" ht="13.9" customHeight="1" x14ac:dyDescent="0.25">
      <c r="A87" s="254">
        <v>84</v>
      </c>
      <c r="B87" s="25" t="str">
        <f t="shared" si="1"/>
        <v/>
      </c>
      <c r="C87" s="228" t="str">
        <f>IF(A87&lt;=MAX(List!D$8:D$122), 'Tab Sheet'!A87, "")</f>
        <v/>
      </c>
      <c r="D87" s="233" t="str">
        <f>IF(COUNTIF(List!D$8:D$122,A87)&gt;=1,INDEX(List!B$8:AA$122,MATCH(A87, List!D$8:D$122, 0),4),"")</f>
        <v/>
      </c>
      <c r="E87" s="43" t="str">
        <f>IF(COUNTIF(List!D$8:D$122,A87)&gt;=1,IF(INDEX(List!B$8:AA$122,MATCH(A87, List!D$8:D$122, 0),5)=0, "", INDEX(List!B$8:AA$122,MATCH(A87, List!D$8:D$122, 0),5)),"")</f>
        <v/>
      </c>
      <c r="F87" s="26" t="str">
        <f>IF(COUNTIF(List!D$8:D$122,A87)&gt;=1,IF(INDEX(List!B$8:AA$122,MATCH(A87, List!D$8:D$122, 0),6)=0, "",INDEX(List!B$8:AA$122,MATCH(A87, List!D$8:D$122, 0),6)),"")</f>
        <v/>
      </c>
      <c r="G87" s="223" t="str">
        <f>IF(COUNTIF(List!D$8:D$122,A87)&gt;=1,IF(INDEX(List!B$8:AA$122,MATCH(A87, List!D$8:D$122, 0),7)=0, "",INDEX(List!B$8:AA$122,MATCH(A87, List!D$8:D$122, 0),7)),"")</f>
        <v/>
      </c>
      <c r="H87" s="223" t="str">
        <f>IF(COUNTIF(List!D$8:D$122,A87)&gt;=1,IF(INDEX(List!B$8:AA$122,MATCH(A87, List!D$8:D$122, 0),8)=0, "",INDEX(List!B$8:AA$122,MATCH(A87, List!D$8:D$122, 0),8)),"")</f>
        <v/>
      </c>
      <c r="I87" s="223" t="str">
        <f>IF(COUNTIF(List!D$8:D$122,A87)&gt;=1,IF(INDEX(List!B$8:AA$122,MATCH(A87, List!D$8:D$122, 0),20)=0, "",INDEX(List!B$8:AA$122,MATCH(A87, List!D$8:D$122, 0),20)),"")</f>
        <v/>
      </c>
      <c r="J87" s="223" t="str">
        <f>IF(COUNTIF(List!D$8:D$122,A87)&gt;=1,IF(INDEX(List!B$8:AA$122,MATCH(A87, List!D$8:D$122, 0),9)=0, "",INDEX(List!B$8:AA$122,MATCH(A87, List!D$8:D$122, 0),9)),"")</f>
        <v/>
      </c>
      <c r="K87" s="223" t="str">
        <f>IF(COUNTIF(List!D$8:D$122,A87)&gt;=1,IF(INDEX(List!B$8:AA$122,MATCH(A87, List!D$8:D$122, 0),10)=0, "",INDEX(List!B$8:AA$122,MATCH(A87, List!D$8:D$122, 0),10)),"")</f>
        <v/>
      </c>
      <c r="L87" s="223" t="str">
        <f>IF(COUNTIF(List!D$8:D$122,A87)&gt;=1,IF(INDEX(List!B$8:AA$122,MATCH(A87, List!D$8:D$122, 0),11)=0, "",INDEX(List!B$8:AA$122,MATCH(A87, List!D$8:D$122, 0),11)),"")</f>
        <v/>
      </c>
      <c r="M87" s="224" t="str">
        <f>IF(COUNTIF(List!D$8:D$122,A87)&gt;=1,IF(INDEX(List!B$8:AA$122,MATCH(A87, List!D$8:D$122, 0),12)=0, "",INDEX(List!B$8:AA$122,MATCH(A87, List!D$8:D$122, 0),12)),"")</f>
        <v/>
      </c>
      <c r="N87" s="11" t="str">
        <f>IF(COUNTIF(List!D$8:D$122,A87)&gt;=1,IF(INDEX(List!B$8:AA$122,MATCH(A87, List!D$8:D$122, 0),13)=0, "",INDEX(List!B$8:AA$122,MATCH(A87, List!D$8:D$122, 0),13)),"")</f>
        <v/>
      </c>
      <c r="O87" s="12" t="str">
        <f>IF(COUNTIF(List!D$8:D$122,A87)&gt;=1,IF(INDEX(List!B$8:AA$122,MATCH(A87, List!D$8:D$122, 0),14)=0, "",INDEX(List!B$8:AA$122,MATCH(A87, List!D$8:D$122, 0),14)),"")</f>
        <v/>
      </c>
      <c r="P87" s="12" t="str">
        <f>IF(COUNTIF(List!D$8:D$122,A87)&gt;=1,IF(INDEX(List!B$8:AA$122,MATCH(A87, List!D$8:D$122, 0),15)=0, "",INDEX(List!B$8:AA$122,MATCH(A87, List!D$8:D$122, 0),15)),"")</f>
        <v/>
      </c>
      <c r="Q87" s="12" t="str">
        <f>IF(COUNTIF(List!D$8:D$122,A87)&gt;=1,IF(INDEX(List!B$8:AA$122,MATCH(A87, List!D$8:D$122, 0),16)=0, "",INDEX(List!B$8:AA$122,MATCH(A87, List!D$8:D$122, 0),16)),"")</f>
        <v/>
      </c>
      <c r="R87" s="12" t="str">
        <f>IF(COUNTIF(List!D$8:D$122,A87)&gt;=1,IF(INDEX(List!B$8:AA$122,MATCH(A87, List!D$8:D$122, 0),17)=0, "",INDEX(List!B$8:AA$122,MATCH(A87, List!D$8:D$122, 0),17)),"")</f>
        <v/>
      </c>
      <c r="S87" s="12" t="str">
        <f>IF(COUNTIF(List!D$8:D$122,A87)&gt;=1,IF(INDEX(List!B$8:AA$122,MATCH(A87, List!D$8:D$122, 0),18)=0, "",INDEX(List!B$8:AA$122,MATCH(A87, List!D$8:D$122, 0),18)),"")</f>
        <v/>
      </c>
      <c r="T87" s="10" t="str">
        <f>IF(COUNTIF(List!D$8:D$122,A87)&gt;=1,IF(INDEX(List!B$8:AA$122,MATCH(A87, List!D$8:D$122, 0),19)=0, "",INDEX(List!B$8:AA$122,MATCH(A87, List!D$8:D$122, 0),19)),"")</f>
        <v/>
      </c>
      <c r="U87" s="26" t="str">
        <f>IF(COUNTIF(List!D$78:D$122,A87)&gt;=1,IF(INDEX(List!B$78:AA$122,MATCH(A87, List!D$78:D$122, 0),21)=0, "",INDEX(List!B$78:AA$122,MATCH(A87, List!D$78:D$122, 0),21)),"")</f>
        <v/>
      </c>
      <c r="V87" s="224" t="str">
        <f>IF(COUNTIF(List!D$78:D$122,A87)&gt;=1,IF(INDEX(List!B$78:AA$122,MATCH(A87, List!D$78:D$122, 0),22)=0, "",INDEX(List!B$78:AA$122,MATCH(A87, List!D$78:D$122, 0),22)),"")</f>
        <v/>
      </c>
      <c r="W87" s="11" t="str">
        <f>IF(COUNTIF(List!D$48:D$77,A87)&gt;=1,IF(INDEX(List!B$48:AA$77,MATCH(A87, List!D$48:D$77, 0),23)=0, "",INDEX(List!B$48:AA$77,MATCH(A87, List!D$48:D$77, 0),23)),"")</f>
        <v/>
      </c>
      <c r="X87" s="12" t="str">
        <f>IF(COUNTIF(List!D$48:D$77,A87)&gt;=1,IF(INDEX(List!B$48:AA$77,MATCH(A87, List!D$48:D$77, 0),24)=0, "",INDEX(List!B$48:AA$77,MATCH(A87, List!D$48:D$77, 0),24)),"")</f>
        <v/>
      </c>
      <c r="Y87" s="12" t="str">
        <f>IF(COUNTIF(List!D$48:D$77,A87)&gt;=1,IF(INDEX(List!B$48:AA$77,MATCH(A87, List!D$48:D$77, 0),25)=0, "",INDEX(List!B$48:AA$77,MATCH(A87, List!D$48:D$77, 0),25)),"")</f>
        <v/>
      </c>
      <c r="Z87" s="10" t="str">
        <f>IF(COUNTIF(List!D$48:D$77,A87)&gt;=1,IF(INDEX(List!B$48:AA$77,MATCH(A87, List!D$48:D$77, 0),26)=0, "",INDEX(List!B$48:AA$77,MATCH(A87, List!D$48:D$77, 0),26)),"")</f>
        <v/>
      </c>
    </row>
    <row r="88" spans="1:26" ht="13.9" customHeight="1" x14ac:dyDescent="0.25">
      <c r="A88" s="254">
        <v>85</v>
      </c>
      <c r="B88" s="25" t="str">
        <f t="shared" si="1"/>
        <v/>
      </c>
      <c r="C88" s="228" t="str">
        <f>IF(A88&lt;=MAX(List!D$8:D$122), 'Tab Sheet'!A88, "")</f>
        <v/>
      </c>
      <c r="D88" s="233" t="str">
        <f>IF(COUNTIF(List!D$8:D$122,A88)&gt;=1,INDEX(List!B$8:AA$122,MATCH(A88, List!D$8:D$122, 0),4),"")</f>
        <v/>
      </c>
      <c r="E88" s="43" t="str">
        <f>IF(COUNTIF(List!D$8:D$122,A88)&gt;=1,IF(INDEX(List!B$8:AA$122,MATCH(A88, List!D$8:D$122, 0),5)=0, "", INDEX(List!B$8:AA$122,MATCH(A88, List!D$8:D$122, 0),5)),"")</f>
        <v/>
      </c>
      <c r="F88" s="26" t="str">
        <f>IF(COUNTIF(List!D$8:D$122,A88)&gt;=1,IF(INDEX(List!B$8:AA$122,MATCH(A88, List!D$8:D$122, 0),6)=0, "",INDEX(List!B$8:AA$122,MATCH(A88, List!D$8:D$122, 0),6)),"")</f>
        <v/>
      </c>
      <c r="G88" s="223" t="str">
        <f>IF(COUNTIF(List!D$8:D$122,A88)&gt;=1,IF(INDEX(List!B$8:AA$122,MATCH(A88, List!D$8:D$122, 0),7)=0, "",INDEX(List!B$8:AA$122,MATCH(A88, List!D$8:D$122, 0),7)),"")</f>
        <v/>
      </c>
      <c r="H88" s="223" t="str">
        <f>IF(COUNTIF(List!D$8:D$122,A88)&gt;=1,IF(INDEX(List!B$8:AA$122,MATCH(A88, List!D$8:D$122, 0),8)=0, "",INDEX(List!B$8:AA$122,MATCH(A88, List!D$8:D$122, 0),8)),"")</f>
        <v/>
      </c>
      <c r="I88" s="223" t="str">
        <f>IF(COUNTIF(List!D$8:D$122,A88)&gt;=1,IF(INDEX(List!B$8:AA$122,MATCH(A88, List!D$8:D$122, 0),20)=0, "",INDEX(List!B$8:AA$122,MATCH(A88, List!D$8:D$122, 0),20)),"")</f>
        <v/>
      </c>
      <c r="J88" s="223" t="str">
        <f>IF(COUNTIF(List!D$8:D$122,A88)&gt;=1,IF(INDEX(List!B$8:AA$122,MATCH(A88, List!D$8:D$122, 0),9)=0, "",INDEX(List!B$8:AA$122,MATCH(A88, List!D$8:D$122, 0),9)),"")</f>
        <v/>
      </c>
      <c r="K88" s="223" t="str">
        <f>IF(COUNTIF(List!D$8:D$122,A88)&gt;=1,IF(INDEX(List!B$8:AA$122,MATCH(A88, List!D$8:D$122, 0),10)=0, "",INDEX(List!B$8:AA$122,MATCH(A88, List!D$8:D$122, 0),10)),"")</f>
        <v/>
      </c>
      <c r="L88" s="223" t="str">
        <f>IF(COUNTIF(List!D$8:D$122,A88)&gt;=1,IF(INDEX(List!B$8:AA$122,MATCH(A88, List!D$8:D$122, 0),11)=0, "",INDEX(List!B$8:AA$122,MATCH(A88, List!D$8:D$122, 0),11)),"")</f>
        <v/>
      </c>
      <c r="M88" s="224" t="str">
        <f>IF(COUNTIF(List!D$8:D$122,A88)&gt;=1,IF(INDEX(List!B$8:AA$122,MATCH(A88, List!D$8:D$122, 0),12)=0, "",INDEX(List!B$8:AA$122,MATCH(A88, List!D$8:D$122, 0),12)),"")</f>
        <v/>
      </c>
      <c r="N88" s="11" t="str">
        <f>IF(COUNTIF(List!D$8:D$122,A88)&gt;=1,IF(INDEX(List!B$8:AA$122,MATCH(A88, List!D$8:D$122, 0),13)=0, "",INDEX(List!B$8:AA$122,MATCH(A88, List!D$8:D$122, 0),13)),"")</f>
        <v/>
      </c>
      <c r="O88" s="12" t="str">
        <f>IF(COUNTIF(List!D$8:D$122,A88)&gt;=1,IF(INDEX(List!B$8:AA$122,MATCH(A88, List!D$8:D$122, 0),14)=0, "",INDEX(List!B$8:AA$122,MATCH(A88, List!D$8:D$122, 0),14)),"")</f>
        <v/>
      </c>
      <c r="P88" s="12" t="str">
        <f>IF(COUNTIF(List!D$8:D$122,A88)&gt;=1,IF(INDEX(List!B$8:AA$122,MATCH(A88, List!D$8:D$122, 0),15)=0, "",INDEX(List!B$8:AA$122,MATCH(A88, List!D$8:D$122, 0),15)),"")</f>
        <v/>
      </c>
      <c r="Q88" s="12" t="str">
        <f>IF(COUNTIF(List!D$8:D$122,A88)&gt;=1,IF(INDEX(List!B$8:AA$122,MATCH(A88, List!D$8:D$122, 0),16)=0, "",INDEX(List!B$8:AA$122,MATCH(A88, List!D$8:D$122, 0),16)),"")</f>
        <v/>
      </c>
      <c r="R88" s="12" t="str">
        <f>IF(COUNTIF(List!D$8:D$122,A88)&gt;=1,IF(INDEX(List!B$8:AA$122,MATCH(A88, List!D$8:D$122, 0),17)=0, "",INDEX(List!B$8:AA$122,MATCH(A88, List!D$8:D$122, 0),17)),"")</f>
        <v/>
      </c>
      <c r="S88" s="12" t="str">
        <f>IF(COUNTIF(List!D$8:D$122,A88)&gt;=1,IF(INDEX(List!B$8:AA$122,MATCH(A88, List!D$8:D$122, 0),18)=0, "",INDEX(List!B$8:AA$122,MATCH(A88, List!D$8:D$122, 0),18)),"")</f>
        <v/>
      </c>
      <c r="T88" s="10" t="str">
        <f>IF(COUNTIF(List!D$8:D$122,A88)&gt;=1,IF(INDEX(List!B$8:AA$122,MATCH(A88, List!D$8:D$122, 0),19)=0, "",INDEX(List!B$8:AA$122,MATCH(A88, List!D$8:D$122, 0),19)),"")</f>
        <v/>
      </c>
      <c r="U88" s="26" t="str">
        <f>IF(COUNTIF(List!D$78:D$122,A88)&gt;=1,IF(INDEX(List!B$78:AA$122,MATCH(A88, List!D$78:D$122, 0),21)=0, "",INDEX(List!B$78:AA$122,MATCH(A88, List!D$78:D$122, 0),21)),"")</f>
        <v/>
      </c>
      <c r="V88" s="224" t="str">
        <f>IF(COUNTIF(List!D$78:D$122,A88)&gt;=1,IF(INDEX(List!B$78:AA$122,MATCH(A88, List!D$78:D$122, 0),22)=0, "",INDEX(List!B$78:AA$122,MATCH(A88, List!D$78:D$122, 0),22)),"")</f>
        <v/>
      </c>
      <c r="W88" s="11" t="str">
        <f>IF(COUNTIF(List!D$48:D$77,A88)&gt;=1,IF(INDEX(List!B$48:AA$77,MATCH(A88, List!D$48:D$77, 0),23)=0, "",INDEX(List!B$48:AA$77,MATCH(A88, List!D$48:D$77, 0),23)),"")</f>
        <v/>
      </c>
      <c r="X88" s="12" t="str">
        <f>IF(COUNTIF(List!D$48:D$77,A88)&gt;=1,IF(INDEX(List!B$48:AA$77,MATCH(A88, List!D$48:D$77, 0),24)=0, "",INDEX(List!B$48:AA$77,MATCH(A88, List!D$48:D$77, 0),24)),"")</f>
        <v/>
      </c>
      <c r="Y88" s="12" t="str">
        <f>IF(COUNTIF(List!D$48:D$77,A88)&gt;=1,IF(INDEX(List!B$48:AA$77,MATCH(A88, List!D$48:D$77, 0),25)=0, "",INDEX(List!B$48:AA$77,MATCH(A88, List!D$48:D$77, 0),25)),"")</f>
        <v/>
      </c>
      <c r="Z88" s="10" t="str">
        <f>IF(COUNTIF(List!D$48:D$77,A88)&gt;=1,IF(INDEX(List!B$48:AA$77,MATCH(A88, List!D$48:D$77, 0),26)=0, "",INDEX(List!B$48:AA$77,MATCH(A88, List!D$48:D$77, 0),26)),"")</f>
        <v/>
      </c>
    </row>
    <row r="89" spans="1:26" ht="13.9" customHeight="1" x14ac:dyDescent="0.25">
      <c r="A89" s="254">
        <v>86</v>
      </c>
      <c r="B89" s="25" t="str">
        <f t="shared" si="1"/>
        <v/>
      </c>
      <c r="C89" s="228" t="str">
        <f>IF(A89&lt;=MAX(List!D$8:D$122), 'Tab Sheet'!A89, "")</f>
        <v/>
      </c>
      <c r="D89" s="233" t="str">
        <f>IF(COUNTIF(List!D$8:D$122,A89)&gt;=1,INDEX(List!B$8:AA$122,MATCH(A89, List!D$8:D$122, 0),4),"")</f>
        <v/>
      </c>
      <c r="E89" s="43" t="str">
        <f>IF(COUNTIF(List!D$8:D$122,A89)&gt;=1,IF(INDEX(List!B$8:AA$122,MATCH(A89, List!D$8:D$122, 0),5)=0, "", INDEX(List!B$8:AA$122,MATCH(A89, List!D$8:D$122, 0),5)),"")</f>
        <v/>
      </c>
      <c r="F89" s="26" t="str">
        <f>IF(COUNTIF(List!D$8:D$122,A89)&gt;=1,IF(INDEX(List!B$8:AA$122,MATCH(A89, List!D$8:D$122, 0),6)=0, "",INDEX(List!B$8:AA$122,MATCH(A89, List!D$8:D$122, 0),6)),"")</f>
        <v/>
      </c>
      <c r="G89" s="223" t="str">
        <f>IF(COUNTIF(List!D$8:D$122,A89)&gt;=1,IF(INDEX(List!B$8:AA$122,MATCH(A89, List!D$8:D$122, 0),7)=0, "",INDEX(List!B$8:AA$122,MATCH(A89, List!D$8:D$122, 0),7)),"")</f>
        <v/>
      </c>
      <c r="H89" s="223" t="str">
        <f>IF(COUNTIF(List!D$8:D$122,A89)&gt;=1,IF(INDEX(List!B$8:AA$122,MATCH(A89, List!D$8:D$122, 0),8)=0, "",INDEX(List!B$8:AA$122,MATCH(A89, List!D$8:D$122, 0),8)),"")</f>
        <v/>
      </c>
      <c r="I89" s="223" t="str">
        <f>IF(COUNTIF(List!D$8:D$122,A89)&gt;=1,IF(INDEX(List!B$8:AA$122,MATCH(A89, List!D$8:D$122, 0),20)=0, "",INDEX(List!B$8:AA$122,MATCH(A89, List!D$8:D$122, 0),20)),"")</f>
        <v/>
      </c>
      <c r="J89" s="223" t="str">
        <f>IF(COUNTIF(List!D$8:D$122,A89)&gt;=1,IF(INDEX(List!B$8:AA$122,MATCH(A89, List!D$8:D$122, 0),9)=0, "",INDEX(List!B$8:AA$122,MATCH(A89, List!D$8:D$122, 0),9)),"")</f>
        <v/>
      </c>
      <c r="K89" s="223" t="str">
        <f>IF(COUNTIF(List!D$8:D$122,A89)&gt;=1,IF(INDEX(List!B$8:AA$122,MATCH(A89, List!D$8:D$122, 0),10)=0, "",INDEX(List!B$8:AA$122,MATCH(A89, List!D$8:D$122, 0),10)),"")</f>
        <v/>
      </c>
      <c r="L89" s="223" t="str">
        <f>IF(COUNTIF(List!D$8:D$122,A89)&gt;=1,IF(INDEX(List!B$8:AA$122,MATCH(A89, List!D$8:D$122, 0),11)=0, "",INDEX(List!B$8:AA$122,MATCH(A89, List!D$8:D$122, 0),11)),"")</f>
        <v/>
      </c>
      <c r="M89" s="224" t="str">
        <f>IF(COUNTIF(List!D$8:D$122,A89)&gt;=1,IF(INDEX(List!B$8:AA$122,MATCH(A89, List!D$8:D$122, 0),12)=0, "",INDEX(List!B$8:AA$122,MATCH(A89, List!D$8:D$122, 0),12)),"")</f>
        <v/>
      </c>
      <c r="N89" s="11" t="str">
        <f>IF(COUNTIF(List!D$8:D$122,A89)&gt;=1,IF(INDEX(List!B$8:AA$122,MATCH(A89, List!D$8:D$122, 0),13)=0, "",INDEX(List!B$8:AA$122,MATCH(A89, List!D$8:D$122, 0),13)),"")</f>
        <v/>
      </c>
      <c r="O89" s="12" t="str">
        <f>IF(COUNTIF(List!D$8:D$122,A89)&gt;=1,IF(INDEX(List!B$8:AA$122,MATCH(A89, List!D$8:D$122, 0),14)=0, "",INDEX(List!B$8:AA$122,MATCH(A89, List!D$8:D$122, 0),14)),"")</f>
        <v/>
      </c>
      <c r="P89" s="12" t="str">
        <f>IF(COUNTIF(List!D$8:D$122,A89)&gt;=1,IF(INDEX(List!B$8:AA$122,MATCH(A89, List!D$8:D$122, 0),15)=0, "",INDEX(List!B$8:AA$122,MATCH(A89, List!D$8:D$122, 0),15)),"")</f>
        <v/>
      </c>
      <c r="Q89" s="12" t="str">
        <f>IF(COUNTIF(List!D$8:D$122,A89)&gt;=1,IF(INDEX(List!B$8:AA$122,MATCH(A89, List!D$8:D$122, 0),16)=0, "",INDEX(List!B$8:AA$122,MATCH(A89, List!D$8:D$122, 0),16)),"")</f>
        <v/>
      </c>
      <c r="R89" s="12" t="str">
        <f>IF(COUNTIF(List!D$8:D$122,A89)&gt;=1,IF(INDEX(List!B$8:AA$122,MATCH(A89, List!D$8:D$122, 0),17)=0, "",INDEX(List!B$8:AA$122,MATCH(A89, List!D$8:D$122, 0),17)),"")</f>
        <v/>
      </c>
      <c r="S89" s="12" t="str">
        <f>IF(COUNTIF(List!D$8:D$122,A89)&gt;=1,IF(INDEX(List!B$8:AA$122,MATCH(A89, List!D$8:D$122, 0),18)=0, "",INDEX(List!B$8:AA$122,MATCH(A89, List!D$8:D$122, 0),18)),"")</f>
        <v/>
      </c>
      <c r="T89" s="10" t="str">
        <f>IF(COUNTIF(List!D$8:D$122,A89)&gt;=1,IF(INDEX(List!B$8:AA$122,MATCH(A89, List!D$8:D$122, 0),19)=0, "",INDEX(List!B$8:AA$122,MATCH(A89, List!D$8:D$122, 0),19)),"")</f>
        <v/>
      </c>
      <c r="U89" s="26" t="str">
        <f>IF(COUNTIF(List!D$78:D$122,A89)&gt;=1,IF(INDEX(List!B$78:AA$122,MATCH(A89, List!D$78:D$122, 0),21)=0, "",INDEX(List!B$78:AA$122,MATCH(A89, List!D$78:D$122, 0),21)),"")</f>
        <v/>
      </c>
      <c r="V89" s="224" t="str">
        <f>IF(COUNTIF(List!D$78:D$122,A89)&gt;=1,IF(INDEX(List!B$78:AA$122,MATCH(A89, List!D$78:D$122, 0),22)=0, "",INDEX(List!B$78:AA$122,MATCH(A89, List!D$78:D$122, 0),22)),"")</f>
        <v/>
      </c>
      <c r="W89" s="11" t="str">
        <f>IF(COUNTIF(List!D$48:D$77,A89)&gt;=1,IF(INDEX(List!B$48:AA$77,MATCH(A89, List!D$48:D$77, 0),23)=0, "",INDEX(List!B$48:AA$77,MATCH(A89, List!D$48:D$77, 0),23)),"")</f>
        <v/>
      </c>
      <c r="X89" s="12" t="str">
        <f>IF(COUNTIF(List!D$48:D$77,A89)&gt;=1,IF(INDEX(List!B$48:AA$77,MATCH(A89, List!D$48:D$77, 0),24)=0, "",INDEX(List!B$48:AA$77,MATCH(A89, List!D$48:D$77, 0),24)),"")</f>
        <v/>
      </c>
      <c r="Y89" s="12" t="str">
        <f>IF(COUNTIF(List!D$48:D$77,A89)&gt;=1,IF(INDEX(List!B$48:AA$77,MATCH(A89, List!D$48:D$77, 0),25)=0, "",INDEX(List!B$48:AA$77,MATCH(A89, List!D$48:D$77, 0),25)),"")</f>
        <v/>
      </c>
      <c r="Z89" s="10" t="str">
        <f>IF(COUNTIF(List!D$48:D$77,A89)&gt;=1,IF(INDEX(List!B$48:AA$77,MATCH(A89, List!D$48:D$77, 0),26)=0, "",INDEX(List!B$48:AA$77,MATCH(A89, List!D$48:D$77, 0),26)),"")</f>
        <v/>
      </c>
    </row>
    <row r="90" spans="1:26" ht="13.9" customHeight="1" x14ac:dyDescent="0.25">
      <c r="A90" s="254">
        <v>87</v>
      </c>
      <c r="B90" s="25" t="str">
        <f t="shared" si="1"/>
        <v/>
      </c>
      <c r="C90" s="228" t="str">
        <f>IF(A90&lt;=MAX(List!D$8:D$122), 'Tab Sheet'!A90, "")</f>
        <v/>
      </c>
      <c r="D90" s="233" t="str">
        <f>IF(COUNTIF(List!D$8:D$122,A90)&gt;=1,INDEX(List!B$8:AA$122,MATCH(A90, List!D$8:D$122, 0),4),"")</f>
        <v/>
      </c>
      <c r="E90" s="43" t="str">
        <f>IF(COUNTIF(List!D$8:D$122,A90)&gt;=1,IF(INDEX(List!B$8:AA$122,MATCH(A90, List!D$8:D$122, 0),5)=0, "", INDEX(List!B$8:AA$122,MATCH(A90, List!D$8:D$122, 0),5)),"")</f>
        <v/>
      </c>
      <c r="F90" s="26" t="str">
        <f>IF(COUNTIF(List!D$8:D$122,A90)&gt;=1,IF(INDEX(List!B$8:AA$122,MATCH(A90, List!D$8:D$122, 0),6)=0, "",INDEX(List!B$8:AA$122,MATCH(A90, List!D$8:D$122, 0),6)),"")</f>
        <v/>
      </c>
      <c r="G90" s="223" t="str">
        <f>IF(COUNTIF(List!D$8:D$122,A90)&gt;=1,IF(INDEX(List!B$8:AA$122,MATCH(A90, List!D$8:D$122, 0),7)=0, "",INDEX(List!B$8:AA$122,MATCH(A90, List!D$8:D$122, 0),7)),"")</f>
        <v/>
      </c>
      <c r="H90" s="223" t="str">
        <f>IF(COUNTIF(List!D$8:D$122,A90)&gt;=1,IF(INDEX(List!B$8:AA$122,MATCH(A90, List!D$8:D$122, 0),8)=0, "",INDEX(List!B$8:AA$122,MATCH(A90, List!D$8:D$122, 0),8)),"")</f>
        <v/>
      </c>
      <c r="I90" s="223" t="str">
        <f>IF(COUNTIF(List!D$8:D$122,A90)&gt;=1,IF(INDEX(List!B$8:AA$122,MATCH(A90, List!D$8:D$122, 0),20)=0, "",INDEX(List!B$8:AA$122,MATCH(A90, List!D$8:D$122, 0),20)),"")</f>
        <v/>
      </c>
      <c r="J90" s="223" t="str">
        <f>IF(COUNTIF(List!D$8:D$122,A90)&gt;=1,IF(INDEX(List!B$8:AA$122,MATCH(A90, List!D$8:D$122, 0),9)=0, "",INDEX(List!B$8:AA$122,MATCH(A90, List!D$8:D$122, 0),9)),"")</f>
        <v/>
      </c>
      <c r="K90" s="223" t="str">
        <f>IF(COUNTIF(List!D$8:D$122,A90)&gt;=1,IF(INDEX(List!B$8:AA$122,MATCH(A90, List!D$8:D$122, 0),10)=0, "",INDEX(List!B$8:AA$122,MATCH(A90, List!D$8:D$122, 0),10)),"")</f>
        <v/>
      </c>
      <c r="L90" s="223" t="str">
        <f>IF(COUNTIF(List!D$8:D$122,A90)&gt;=1,IF(INDEX(List!B$8:AA$122,MATCH(A90, List!D$8:D$122, 0),11)=0, "",INDEX(List!B$8:AA$122,MATCH(A90, List!D$8:D$122, 0),11)),"")</f>
        <v/>
      </c>
      <c r="M90" s="224" t="str">
        <f>IF(COUNTIF(List!D$8:D$122,A90)&gt;=1,IF(INDEX(List!B$8:AA$122,MATCH(A90, List!D$8:D$122, 0),12)=0, "",INDEX(List!B$8:AA$122,MATCH(A90, List!D$8:D$122, 0),12)),"")</f>
        <v/>
      </c>
      <c r="N90" s="11" t="str">
        <f>IF(COUNTIF(List!D$8:D$122,A90)&gt;=1,IF(INDEX(List!B$8:AA$122,MATCH(A90, List!D$8:D$122, 0),13)=0, "",INDEX(List!B$8:AA$122,MATCH(A90, List!D$8:D$122, 0),13)),"")</f>
        <v/>
      </c>
      <c r="O90" s="12" t="str">
        <f>IF(COUNTIF(List!D$8:D$122,A90)&gt;=1,IF(INDEX(List!B$8:AA$122,MATCH(A90, List!D$8:D$122, 0),14)=0, "",INDEX(List!B$8:AA$122,MATCH(A90, List!D$8:D$122, 0),14)),"")</f>
        <v/>
      </c>
      <c r="P90" s="12" t="str">
        <f>IF(COUNTIF(List!D$8:D$122,A90)&gt;=1,IF(INDEX(List!B$8:AA$122,MATCH(A90, List!D$8:D$122, 0),15)=0, "",INDEX(List!B$8:AA$122,MATCH(A90, List!D$8:D$122, 0),15)),"")</f>
        <v/>
      </c>
      <c r="Q90" s="12" t="str">
        <f>IF(COUNTIF(List!D$8:D$122,A90)&gt;=1,IF(INDEX(List!B$8:AA$122,MATCH(A90, List!D$8:D$122, 0),16)=0, "",INDEX(List!B$8:AA$122,MATCH(A90, List!D$8:D$122, 0),16)),"")</f>
        <v/>
      </c>
      <c r="R90" s="12" t="str">
        <f>IF(COUNTIF(List!D$8:D$122,A90)&gt;=1,IF(INDEX(List!B$8:AA$122,MATCH(A90, List!D$8:D$122, 0),17)=0, "",INDEX(List!B$8:AA$122,MATCH(A90, List!D$8:D$122, 0),17)),"")</f>
        <v/>
      </c>
      <c r="S90" s="12" t="str">
        <f>IF(COUNTIF(List!D$8:D$122,A90)&gt;=1,IF(INDEX(List!B$8:AA$122,MATCH(A90, List!D$8:D$122, 0),18)=0, "",INDEX(List!B$8:AA$122,MATCH(A90, List!D$8:D$122, 0),18)),"")</f>
        <v/>
      </c>
      <c r="T90" s="10" t="str">
        <f>IF(COUNTIF(List!D$8:D$122,A90)&gt;=1,IF(INDEX(List!B$8:AA$122,MATCH(A90, List!D$8:D$122, 0),19)=0, "",INDEX(List!B$8:AA$122,MATCH(A90, List!D$8:D$122, 0),19)),"")</f>
        <v/>
      </c>
      <c r="U90" s="26" t="str">
        <f>IF(COUNTIF(List!D$78:D$122,A90)&gt;=1,IF(INDEX(List!B$78:AA$122,MATCH(A90, List!D$78:D$122, 0),21)=0, "",INDEX(List!B$78:AA$122,MATCH(A90, List!D$78:D$122, 0),21)),"")</f>
        <v/>
      </c>
      <c r="V90" s="224" t="str">
        <f>IF(COUNTIF(List!D$78:D$122,A90)&gt;=1,IF(INDEX(List!B$78:AA$122,MATCH(A90, List!D$78:D$122, 0),22)=0, "",INDEX(List!B$78:AA$122,MATCH(A90, List!D$78:D$122, 0),22)),"")</f>
        <v/>
      </c>
      <c r="W90" s="11" t="str">
        <f>IF(COUNTIF(List!D$48:D$77,A90)&gt;=1,IF(INDEX(List!B$48:AA$77,MATCH(A90, List!D$48:D$77, 0),23)=0, "",INDEX(List!B$48:AA$77,MATCH(A90, List!D$48:D$77, 0),23)),"")</f>
        <v/>
      </c>
      <c r="X90" s="12" t="str">
        <f>IF(COUNTIF(List!D$48:D$77,A90)&gt;=1,IF(INDEX(List!B$48:AA$77,MATCH(A90, List!D$48:D$77, 0),24)=0, "",INDEX(List!B$48:AA$77,MATCH(A90, List!D$48:D$77, 0),24)),"")</f>
        <v/>
      </c>
      <c r="Y90" s="12" t="str">
        <f>IF(COUNTIF(List!D$48:D$77,A90)&gt;=1,IF(INDEX(List!B$48:AA$77,MATCH(A90, List!D$48:D$77, 0),25)=0, "",INDEX(List!B$48:AA$77,MATCH(A90, List!D$48:D$77, 0),25)),"")</f>
        <v/>
      </c>
      <c r="Z90" s="10" t="str">
        <f>IF(COUNTIF(List!D$48:D$77,A90)&gt;=1,IF(INDEX(List!B$48:AA$77,MATCH(A90, List!D$48:D$77, 0),26)=0, "",INDEX(List!B$48:AA$77,MATCH(A90, List!D$48:D$77, 0),26)),"")</f>
        <v/>
      </c>
    </row>
    <row r="91" spans="1:26" ht="13.9" customHeight="1" x14ac:dyDescent="0.25">
      <c r="A91" s="254">
        <v>88</v>
      </c>
      <c r="B91" s="25" t="str">
        <f t="shared" si="1"/>
        <v/>
      </c>
      <c r="C91" s="228" t="str">
        <f>IF(A91&lt;=MAX(List!D$8:D$122), 'Tab Sheet'!A91, "")</f>
        <v/>
      </c>
      <c r="D91" s="233" t="str">
        <f>IF(COUNTIF(List!D$8:D$122,A91)&gt;=1,INDEX(List!B$8:AA$122,MATCH(A91, List!D$8:D$122, 0),4),"")</f>
        <v/>
      </c>
      <c r="E91" s="43" t="str">
        <f>IF(COUNTIF(List!D$8:D$122,A91)&gt;=1,IF(INDEX(List!B$8:AA$122,MATCH(A91, List!D$8:D$122, 0),5)=0, "", INDEX(List!B$8:AA$122,MATCH(A91, List!D$8:D$122, 0),5)),"")</f>
        <v/>
      </c>
      <c r="F91" s="26" t="str">
        <f>IF(COUNTIF(List!D$8:D$122,A91)&gt;=1,IF(INDEX(List!B$8:AA$122,MATCH(A91, List!D$8:D$122, 0),6)=0, "",INDEX(List!B$8:AA$122,MATCH(A91, List!D$8:D$122, 0),6)),"")</f>
        <v/>
      </c>
      <c r="G91" s="223" t="str">
        <f>IF(COUNTIF(List!D$8:D$122,A91)&gt;=1,IF(INDEX(List!B$8:AA$122,MATCH(A91, List!D$8:D$122, 0),7)=0, "",INDEX(List!B$8:AA$122,MATCH(A91, List!D$8:D$122, 0),7)),"")</f>
        <v/>
      </c>
      <c r="H91" s="223" t="str">
        <f>IF(COUNTIF(List!D$8:D$122,A91)&gt;=1,IF(INDEX(List!B$8:AA$122,MATCH(A91, List!D$8:D$122, 0),8)=0, "",INDEX(List!B$8:AA$122,MATCH(A91, List!D$8:D$122, 0),8)),"")</f>
        <v/>
      </c>
      <c r="I91" s="223" t="str">
        <f>IF(COUNTIF(List!D$8:D$122,A91)&gt;=1,IF(INDEX(List!B$8:AA$122,MATCH(A91, List!D$8:D$122, 0),20)=0, "",INDEX(List!B$8:AA$122,MATCH(A91, List!D$8:D$122, 0),20)),"")</f>
        <v/>
      </c>
      <c r="J91" s="223" t="str">
        <f>IF(COUNTIF(List!D$8:D$122,A91)&gt;=1,IF(INDEX(List!B$8:AA$122,MATCH(A91, List!D$8:D$122, 0),9)=0, "",INDEX(List!B$8:AA$122,MATCH(A91, List!D$8:D$122, 0),9)),"")</f>
        <v/>
      </c>
      <c r="K91" s="223" t="str">
        <f>IF(COUNTIF(List!D$8:D$122,A91)&gt;=1,IF(INDEX(List!B$8:AA$122,MATCH(A91, List!D$8:D$122, 0),10)=0, "",INDEX(List!B$8:AA$122,MATCH(A91, List!D$8:D$122, 0),10)),"")</f>
        <v/>
      </c>
      <c r="L91" s="223" t="str">
        <f>IF(COUNTIF(List!D$8:D$122,A91)&gt;=1,IF(INDEX(List!B$8:AA$122,MATCH(A91, List!D$8:D$122, 0),11)=0, "",INDEX(List!B$8:AA$122,MATCH(A91, List!D$8:D$122, 0),11)),"")</f>
        <v/>
      </c>
      <c r="M91" s="224" t="str">
        <f>IF(COUNTIF(List!D$8:D$122,A91)&gt;=1,IF(INDEX(List!B$8:AA$122,MATCH(A91, List!D$8:D$122, 0),12)=0, "",INDEX(List!B$8:AA$122,MATCH(A91, List!D$8:D$122, 0),12)),"")</f>
        <v/>
      </c>
      <c r="N91" s="11" t="str">
        <f>IF(COUNTIF(List!D$8:D$122,A91)&gt;=1,IF(INDEX(List!B$8:AA$122,MATCH(A91, List!D$8:D$122, 0),13)=0, "",INDEX(List!B$8:AA$122,MATCH(A91, List!D$8:D$122, 0),13)),"")</f>
        <v/>
      </c>
      <c r="O91" s="12" t="str">
        <f>IF(COUNTIF(List!D$8:D$122,A91)&gt;=1,IF(INDEX(List!B$8:AA$122,MATCH(A91, List!D$8:D$122, 0),14)=0, "",INDEX(List!B$8:AA$122,MATCH(A91, List!D$8:D$122, 0),14)),"")</f>
        <v/>
      </c>
      <c r="P91" s="12" t="str">
        <f>IF(COUNTIF(List!D$8:D$122,A91)&gt;=1,IF(INDEX(List!B$8:AA$122,MATCH(A91, List!D$8:D$122, 0),15)=0, "",INDEX(List!B$8:AA$122,MATCH(A91, List!D$8:D$122, 0),15)),"")</f>
        <v/>
      </c>
      <c r="Q91" s="12" t="str">
        <f>IF(COUNTIF(List!D$8:D$122,A91)&gt;=1,IF(INDEX(List!B$8:AA$122,MATCH(A91, List!D$8:D$122, 0),16)=0, "",INDEX(List!B$8:AA$122,MATCH(A91, List!D$8:D$122, 0),16)),"")</f>
        <v/>
      </c>
      <c r="R91" s="12" t="str">
        <f>IF(COUNTIF(List!D$8:D$122,A91)&gt;=1,IF(INDEX(List!B$8:AA$122,MATCH(A91, List!D$8:D$122, 0),17)=0, "",INDEX(List!B$8:AA$122,MATCH(A91, List!D$8:D$122, 0),17)),"")</f>
        <v/>
      </c>
      <c r="S91" s="12" t="str">
        <f>IF(COUNTIF(List!D$8:D$122,A91)&gt;=1,IF(INDEX(List!B$8:AA$122,MATCH(A91, List!D$8:D$122, 0),18)=0, "",INDEX(List!B$8:AA$122,MATCH(A91, List!D$8:D$122, 0),18)),"")</f>
        <v/>
      </c>
      <c r="T91" s="10" t="str">
        <f>IF(COUNTIF(List!D$8:D$122,A91)&gt;=1,IF(INDEX(List!B$8:AA$122,MATCH(A91, List!D$8:D$122, 0),19)=0, "",INDEX(List!B$8:AA$122,MATCH(A91, List!D$8:D$122, 0),19)),"")</f>
        <v/>
      </c>
      <c r="U91" s="26" t="str">
        <f>IF(COUNTIF(List!D$78:D$122,A91)&gt;=1,IF(INDEX(List!B$78:AA$122,MATCH(A91, List!D$78:D$122, 0),21)=0, "",INDEX(List!B$78:AA$122,MATCH(A91, List!D$78:D$122, 0),21)),"")</f>
        <v/>
      </c>
      <c r="V91" s="224" t="str">
        <f>IF(COUNTIF(List!D$78:D$122,A91)&gt;=1,IF(INDEX(List!B$78:AA$122,MATCH(A91, List!D$78:D$122, 0),22)=0, "",INDEX(List!B$78:AA$122,MATCH(A91, List!D$78:D$122, 0),22)),"")</f>
        <v/>
      </c>
      <c r="W91" s="11" t="str">
        <f>IF(COUNTIF(List!D$48:D$77,A91)&gt;=1,IF(INDEX(List!B$48:AA$77,MATCH(A91, List!D$48:D$77, 0),23)=0, "",INDEX(List!B$48:AA$77,MATCH(A91, List!D$48:D$77, 0),23)),"")</f>
        <v/>
      </c>
      <c r="X91" s="12" t="str">
        <f>IF(COUNTIF(List!D$48:D$77,A91)&gt;=1,IF(INDEX(List!B$48:AA$77,MATCH(A91, List!D$48:D$77, 0),24)=0, "",INDEX(List!B$48:AA$77,MATCH(A91, List!D$48:D$77, 0),24)),"")</f>
        <v/>
      </c>
      <c r="Y91" s="12" t="str">
        <f>IF(COUNTIF(List!D$48:D$77,A91)&gt;=1,IF(INDEX(List!B$48:AA$77,MATCH(A91, List!D$48:D$77, 0),25)=0, "",INDEX(List!B$48:AA$77,MATCH(A91, List!D$48:D$77, 0),25)),"")</f>
        <v/>
      </c>
      <c r="Z91" s="10" t="str">
        <f>IF(COUNTIF(List!D$48:D$77,A91)&gt;=1,IF(INDEX(List!B$48:AA$77,MATCH(A91, List!D$48:D$77, 0),26)=0, "",INDEX(List!B$48:AA$77,MATCH(A91, List!D$48:D$77, 0),26)),"")</f>
        <v/>
      </c>
    </row>
    <row r="92" spans="1:26" ht="13.9" customHeight="1" x14ac:dyDescent="0.25">
      <c r="A92" s="254">
        <v>89</v>
      </c>
      <c r="B92" s="25" t="str">
        <f t="shared" si="1"/>
        <v/>
      </c>
      <c r="C92" s="228" t="str">
        <f>IF(A92&lt;=MAX(List!D$8:D$122), 'Tab Sheet'!A92, "")</f>
        <v/>
      </c>
      <c r="D92" s="233" t="str">
        <f>IF(COUNTIF(List!D$8:D$122,A92)&gt;=1,INDEX(List!B$8:AA$122,MATCH(A92, List!D$8:D$122, 0),4),"")</f>
        <v/>
      </c>
      <c r="E92" s="43" t="str">
        <f>IF(COUNTIF(List!D$8:D$122,A92)&gt;=1,IF(INDEX(List!B$8:AA$122,MATCH(A92, List!D$8:D$122, 0),5)=0, "", INDEX(List!B$8:AA$122,MATCH(A92, List!D$8:D$122, 0),5)),"")</f>
        <v/>
      </c>
      <c r="F92" s="26" t="str">
        <f>IF(COUNTIF(List!D$8:D$122,A92)&gt;=1,IF(INDEX(List!B$8:AA$122,MATCH(A92, List!D$8:D$122, 0),6)=0, "",INDEX(List!B$8:AA$122,MATCH(A92, List!D$8:D$122, 0),6)),"")</f>
        <v/>
      </c>
      <c r="G92" s="223" t="str">
        <f>IF(COUNTIF(List!D$8:D$122,A92)&gt;=1,IF(INDEX(List!B$8:AA$122,MATCH(A92, List!D$8:D$122, 0),7)=0, "",INDEX(List!B$8:AA$122,MATCH(A92, List!D$8:D$122, 0),7)),"")</f>
        <v/>
      </c>
      <c r="H92" s="223" t="str">
        <f>IF(COUNTIF(List!D$8:D$122,A92)&gt;=1,IF(INDEX(List!B$8:AA$122,MATCH(A92, List!D$8:D$122, 0),8)=0, "",INDEX(List!B$8:AA$122,MATCH(A92, List!D$8:D$122, 0),8)),"")</f>
        <v/>
      </c>
      <c r="I92" s="223" t="str">
        <f>IF(COUNTIF(List!D$8:D$122,A92)&gt;=1,IF(INDEX(List!B$8:AA$122,MATCH(A92, List!D$8:D$122, 0),20)=0, "",INDEX(List!B$8:AA$122,MATCH(A92, List!D$8:D$122, 0),20)),"")</f>
        <v/>
      </c>
      <c r="J92" s="223" t="str">
        <f>IF(COUNTIF(List!D$8:D$122,A92)&gt;=1,IF(INDEX(List!B$8:AA$122,MATCH(A92, List!D$8:D$122, 0),9)=0, "",INDEX(List!B$8:AA$122,MATCH(A92, List!D$8:D$122, 0),9)),"")</f>
        <v/>
      </c>
      <c r="K92" s="223" t="str">
        <f>IF(COUNTIF(List!D$8:D$122,A92)&gt;=1,IF(INDEX(List!B$8:AA$122,MATCH(A92, List!D$8:D$122, 0),10)=0, "",INDEX(List!B$8:AA$122,MATCH(A92, List!D$8:D$122, 0),10)),"")</f>
        <v/>
      </c>
      <c r="L92" s="223" t="str">
        <f>IF(COUNTIF(List!D$8:D$122,A92)&gt;=1,IF(INDEX(List!B$8:AA$122,MATCH(A92, List!D$8:D$122, 0),11)=0, "",INDEX(List!B$8:AA$122,MATCH(A92, List!D$8:D$122, 0),11)),"")</f>
        <v/>
      </c>
      <c r="M92" s="224" t="str">
        <f>IF(COUNTIF(List!D$8:D$122,A92)&gt;=1,IF(INDEX(List!B$8:AA$122,MATCH(A92, List!D$8:D$122, 0),12)=0, "",INDEX(List!B$8:AA$122,MATCH(A92, List!D$8:D$122, 0),12)),"")</f>
        <v/>
      </c>
      <c r="N92" s="11" t="str">
        <f>IF(COUNTIF(List!D$8:D$122,A92)&gt;=1,IF(INDEX(List!B$8:AA$122,MATCH(A92, List!D$8:D$122, 0),13)=0, "",INDEX(List!B$8:AA$122,MATCH(A92, List!D$8:D$122, 0),13)),"")</f>
        <v/>
      </c>
      <c r="O92" s="12" t="str">
        <f>IF(COUNTIF(List!D$8:D$122,A92)&gt;=1,IF(INDEX(List!B$8:AA$122,MATCH(A92, List!D$8:D$122, 0),14)=0, "",INDEX(List!B$8:AA$122,MATCH(A92, List!D$8:D$122, 0),14)),"")</f>
        <v/>
      </c>
      <c r="P92" s="12" t="str">
        <f>IF(COUNTIF(List!D$8:D$122,A92)&gt;=1,IF(INDEX(List!B$8:AA$122,MATCH(A92, List!D$8:D$122, 0),15)=0, "",INDEX(List!B$8:AA$122,MATCH(A92, List!D$8:D$122, 0),15)),"")</f>
        <v/>
      </c>
      <c r="Q92" s="12" t="str">
        <f>IF(COUNTIF(List!D$8:D$122,A92)&gt;=1,IF(INDEX(List!B$8:AA$122,MATCH(A92, List!D$8:D$122, 0),16)=0, "",INDEX(List!B$8:AA$122,MATCH(A92, List!D$8:D$122, 0),16)),"")</f>
        <v/>
      </c>
      <c r="R92" s="12" t="str">
        <f>IF(COUNTIF(List!D$8:D$122,A92)&gt;=1,IF(INDEX(List!B$8:AA$122,MATCH(A92, List!D$8:D$122, 0),17)=0, "",INDEX(List!B$8:AA$122,MATCH(A92, List!D$8:D$122, 0),17)),"")</f>
        <v/>
      </c>
      <c r="S92" s="12" t="str">
        <f>IF(COUNTIF(List!D$8:D$122,A92)&gt;=1,IF(INDEX(List!B$8:AA$122,MATCH(A92, List!D$8:D$122, 0),18)=0, "",INDEX(List!B$8:AA$122,MATCH(A92, List!D$8:D$122, 0),18)),"")</f>
        <v/>
      </c>
      <c r="T92" s="10" t="str">
        <f>IF(COUNTIF(List!D$8:D$122,A92)&gt;=1,IF(INDEX(List!B$8:AA$122,MATCH(A92, List!D$8:D$122, 0),19)=0, "",INDEX(List!B$8:AA$122,MATCH(A92, List!D$8:D$122, 0),19)),"")</f>
        <v/>
      </c>
      <c r="U92" s="26" t="str">
        <f>IF(COUNTIF(List!D$78:D$122,A92)&gt;=1,IF(INDEX(List!B$78:AA$122,MATCH(A92, List!D$78:D$122, 0),21)=0, "",INDEX(List!B$78:AA$122,MATCH(A92, List!D$78:D$122, 0),21)),"")</f>
        <v/>
      </c>
      <c r="V92" s="224" t="str">
        <f>IF(COUNTIF(List!D$78:D$122,A92)&gt;=1,IF(INDEX(List!B$78:AA$122,MATCH(A92, List!D$78:D$122, 0),22)=0, "",INDEX(List!B$78:AA$122,MATCH(A92, List!D$78:D$122, 0),22)),"")</f>
        <v/>
      </c>
      <c r="W92" s="11" t="str">
        <f>IF(COUNTIF(List!D$48:D$77,A92)&gt;=1,IF(INDEX(List!B$48:AA$77,MATCH(A92, List!D$48:D$77, 0),23)=0, "",INDEX(List!B$48:AA$77,MATCH(A92, List!D$48:D$77, 0),23)),"")</f>
        <v/>
      </c>
      <c r="X92" s="12" t="str">
        <f>IF(COUNTIF(List!D$48:D$77,A92)&gt;=1,IF(INDEX(List!B$48:AA$77,MATCH(A92, List!D$48:D$77, 0),24)=0, "",INDEX(List!B$48:AA$77,MATCH(A92, List!D$48:D$77, 0),24)),"")</f>
        <v/>
      </c>
      <c r="Y92" s="12" t="str">
        <f>IF(COUNTIF(List!D$48:D$77,A92)&gt;=1,IF(INDEX(List!B$48:AA$77,MATCH(A92, List!D$48:D$77, 0),25)=0, "",INDEX(List!B$48:AA$77,MATCH(A92, List!D$48:D$77, 0),25)),"")</f>
        <v/>
      </c>
      <c r="Z92" s="10" t="str">
        <f>IF(COUNTIF(List!D$48:D$77,A92)&gt;=1,IF(INDEX(List!B$48:AA$77,MATCH(A92, List!D$48:D$77, 0),26)=0, "",INDEX(List!B$48:AA$77,MATCH(A92, List!D$48:D$77, 0),26)),"")</f>
        <v/>
      </c>
    </row>
    <row r="93" spans="1:26" ht="13.9" customHeight="1" x14ac:dyDescent="0.25">
      <c r="A93" s="254">
        <v>90</v>
      </c>
      <c r="B93" s="25" t="str">
        <f t="shared" si="1"/>
        <v/>
      </c>
      <c r="C93" s="228" t="str">
        <f>IF(A93&lt;=MAX(List!D$8:D$122), 'Tab Sheet'!A93, "")</f>
        <v/>
      </c>
      <c r="D93" s="233" t="str">
        <f>IF(COUNTIF(List!D$8:D$122,A93)&gt;=1,INDEX(List!B$8:AA$122,MATCH(A93, List!D$8:D$122, 0),4),"")</f>
        <v/>
      </c>
      <c r="E93" s="43" t="str">
        <f>IF(COUNTIF(List!D$8:D$122,A93)&gt;=1,IF(INDEX(List!B$8:AA$122,MATCH(A93, List!D$8:D$122, 0),5)=0, "", INDEX(List!B$8:AA$122,MATCH(A93, List!D$8:D$122, 0),5)),"")</f>
        <v/>
      </c>
      <c r="F93" s="26" t="str">
        <f>IF(COUNTIF(List!D$8:D$122,A93)&gt;=1,IF(INDEX(List!B$8:AA$122,MATCH(A93, List!D$8:D$122, 0),6)=0, "",INDEX(List!B$8:AA$122,MATCH(A93, List!D$8:D$122, 0),6)),"")</f>
        <v/>
      </c>
      <c r="G93" s="223" t="str">
        <f>IF(COUNTIF(List!D$8:D$122,A93)&gt;=1,IF(INDEX(List!B$8:AA$122,MATCH(A93, List!D$8:D$122, 0),7)=0, "",INDEX(List!B$8:AA$122,MATCH(A93, List!D$8:D$122, 0),7)),"")</f>
        <v/>
      </c>
      <c r="H93" s="223" t="str">
        <f>IF(COUNTIF(List!D$8:D$122,A93)&gt;=1,IF(INDEX(List!B$8:AA$122,MATCH(A93, List!D$8:D$122, 0),8)=0, "",INDEX(List!B$8:AA$122,MATCH(A93, List!D$8:D$122, 0),8)),"")</f>
        <v/>
      </c>
      <c r="I93" s="223" t="str">
        <f>IF(COUNTIF(List!D$8:D$122,A93)&gt;=1,IF(INDEX(List!B$8:AA$122,MATCH(A93, List!D$8:D$122, 0),20)=0, "",INDEX(List!B$8:AA$122,MATCH(A93, List!D$8:D$122, 0),20)),"")</f>
        <v/>
      </c>
      <c r="J93" s="223" t="str">
        <f>IF(COUNTIF(List!D$8:D$122,A93)&gt;=1,IF(INDEX(List!B$8:AA$122,MATCH(A93, List!D$8:D$122, 0),9)=0, "",INDEX(List!B$8:AA$122,MATCH(A93, List!D$8:D$122, 0),9)),"")</f>
        <v/>
      </c>
      <c r="K93" s="223" t="str">
        <f>IF(COUNTIF(List!D$8:D$122,A93)&gt;=1,IF(INDEX(List!B$8:AA$122,MATCH(A93, List!D$8:D$122, 0),10)=0, "",INDEX(List!B$8:AA$122,MATCH(A93, List!D$8:D$122, 0),10)),"")</f>
        <v/>
      </c>
      <c r="L93" s="223" t="str">
        <f>IF(COUNTIF(List!D$8:D$122,A93)&gt;=1,IF(INDEX(List!B$8:AA$122,MATCH(A93, List!D$8:D$122, 0),11)=0, "",INDEX(List!B$8:AA$122,MATCH(A93, List!D$8:D$122, 0),11)),"")</f>
        <v/>
      </c>
      <c r="M93" s="224" t="str">
        <f>IF(COUNTIF(List!D$8:D$122,A93)&gt;=1,IF(INDEX(List!B$8:AA$122,MATCH(A93, List!D$8:D$122, 0),12)=0, "",INDEX(List!B$8:AA$122,MATCH(A93, List!D$8:D$122, 0),12)),"")</f>
        <v/>
      </c>
      <c r="N93" s="11" t="str">
        <f>IF(COUNTIF(List!D$8:D$122,A93)&gt;=1,IF(INDEX(List!B$8:AA$122,MATCH(A93, List!D$8:D$122, 0),13)=0, "",INDEX(List!B$8:AA$122,MATCH(A93, List!D$8:D$122, 0),13)),"")</f>
        <v/>
      </c>
      <c r="O93" s="12" t="str">
        <f>IF(COUNTIF(List!D$8:D$122,A93)&gt;=1,IF(INDEX(List!B$8:AA$122,MATCH(A93, List!D$8:D$122, 0),14)=0, "",INDEX(List!B$8:AA$122,MATCH(A93, List!D$8:D$122, 0),14)),"")</f>
        <v/>
      </c>
      <c r="P93" s="12" t="str">
        <f>IF(COUNTIF(List!D$8:D$122,A93)&gt;=1,IF(INDEX(List!B$8:AA$122,MATCH(A93, List!D$8:D$122, 0),15)=0, "",INDEX(List!B$8:AA$122,MATCH(A93, List!D$8:D$122, 0),15)),"")</f>
        <v/>
      </c>
      <c r="Q93" s="12" t="str">
        <f>IF(COUNTIF(List!D$8:D$122,A93)&gt;=1,IF(INDEX(List!B$8:AA$122,MATCH(A93, List!D$8:D$122, 0),16)=0, "",INDEX(List!B$8:AA$122,MATCH(A93, List!D$8:D$122, 0),16)),"")</f>
        <v/>
      </c>
      <c r="R93" s="12" t="str">
        <f>IF(COUNTIF(List!D$8:D$122,A93)&gt;=1,IF(INDEX(List!B$8:AA$122,MATCH(A93, List!D$8:D$122, 0),17)=0, "",INDEX(List!B$8:AA$122,MATCH(A93, List!D$8:D$122, 0),17)),"")</f>
        <v/>
      </c>
      <c r="S93" s="12" t="str">
        <f>IF(COUNTIF(List!D$8:D$122,A93)&gt;=1,IF(INDEX(List!B$8:AA$122,MATCH(A93, List!D$8:D$122, 0),18)=0, "",INDEX(List!B$8:AA$122,MATCH(A93, List!D$8:D$122, 0),18)),"")</f>
        <v/>
      </c>
      <c r="T93" s="10" t="str">
        <f>IF(COUNTIF(List!D$8:D$122,A93)&gt;=1,IF(INDEX(List!B$8:AA$122,MATCH(A93, List!D$8:D$122, 0),19)=0, "",INDEX(List!B$8:AA$122,MATCH(A93, List!D$8:D$122, 0),19)),"")</f>
        <v/>
      </c>
      <c r="U93" s="26" t="str">
        <f>IF(COUNTIF(List!D$78:D$122,A93)&gt;=1,IF(INDEX(List!B$78:AA$122,MATCH(A93, List!D$78:D$122, 0),21)=0, "",INDEX(List!B$78:AA$122,MATCH(A93, List!D$78:D$122, 0),21)),"")</f>
        <v/>
      </c>
      <c r="V93" s="224" t="str">
        <f>IF(COUNTIF(List!D$78:D$122,A93)&gt;=1,IF(INDEX(List!B$78:AA$122,MATCH(A93, List!D$78:D$122, 0),22)=0, "",INDEX(List!B$78:AA$122,MATCH(A93, List!D$78:D$122, 0),22)),"")</f>
        <v/>
      </c>
      <c r="W93" s="11" t="str">
        <f>IF(COUNTIF(List!D$48:D$77,A93)&gt;=1,IF(INDEX(List!B$48:AA$77,MATCH(A93, List!D$48:D$77, 0),23)=0, "",INDEX(List!B$48:AA$77,MATCH(A93, List!D$48:D$77, 0),23)),"")</f>
        <v/>
      </c>
      <c r="X93" s="12" t="str">
        <f>IF(COUNTIF(List!D$48:D$77,A93)&gt;=1,IF(INDEX(List!B$48:AA$77,MATCH(A93, List!D$48:D$77, 0),24)=0, "",INDEX(List!B$48:AA$77,MATCH(A93, List!D$48:D$77, 0),24)),"")</f>
        <v/>
      </c>
      <c r="Y93" s="12" t="str">
        <f>IF(COUNTIF(List!D$48:D$77,A93)&gt;=1,IF(INDEX(List!B$48:AA$77,MATCH(A93, List!D$48:D$77, 0),25)=0, "",INDEX(List!B$48:AA$77,MATCH(A93, List!D$48:D$77, 0),25)),"")</f>
        <v/>
      </c>
      <c r="Z93" s="10" t="str">
        <f>IF(COUNTIF(List!D$48:D$77,A93)&gt;=1,IF(INDEX(List!B$48:AA$77,MATCH(A93, List!D$48:D$77, 0),26)=0, "",INDEX(List!B$48:AA$77,MATCH(A93, List!D$48:D$77, 0),26)),"")</f>
        <v/>
      </c>
    </row>
    <row r="94" spans="1:26" ht="13.9" customHeight="1" x14ac:dyDescent="0.25">
      <c r="A94" s="254">
        <v>91</v>
      </c>
      <c r="B94" s="25" t="str">
        <f t="shared" si="1"/>
        <v/>
      </c>
      <c r="C94" s="228" t="str">
        <f>IF(A94&lt;=MAX(List!D$8:D$122), 'Tab Sheet'!A94, "")</f>
        <v/>
      </c>
      <c r="D94" s="233" t="str">
        <f>IF(COUNTIF(List!D$8:D$122,A94)&gt;=1,INDEX(List!B$8:AA$122,MATCH(A94, List!D$8:D$122, 0),4),"")</f>
        <v/>
      </c>
      <c r="E94" s="43" t="str">
        <f>IF(COUNTIF(List!D$8:D$122,A94)&gt;=1,IF(INDEX(List!B$8:AA$122,MATCH(A94, List!D$8:D$122, 0),5)=0, "", INDEX(List!B$8:AA$122,MATCH(A94, List!D$8:D$122, 0),5)),"")</f>
        <v/>
      </c>
      <c r="F94" s="26" t="str">
        <f>IF(COUNTIF(List!D$8:D$122,A94)&gt;=1,IF(INDEX(List!B$8:AA$122,MATCH(A94, List!D$8:D$122, 0),6)=0, "",INDEX(List!B$8:AA$122,MATCH(A94, List!D$8:D$122, 0),6)),"")</f>
        <v/>
      </c>
      <c r="G94" s="223" t="str">
        <f>IF(COUNTIF(List!D$8:D$122,A94)&gt;=1,IF(INDEX(List!B$8:AA$122,MATCH(A94, List!D$8:D$122, 0),7)=0, "",INDEX(List!B$8:AA$122,MATCH(A94, List!D$8:D$122, 0),7)),"")</f>
        <v/>
      </c>
      <c r="H94" s="223" t="str">
        <f>IF(COUNTIF(List!D$8:D$122,A94)&gt;=1,IF(INDEX(List!B$8:AA$122,MATCH(A94, List!D$8:D$122, 0),8)=0, "",INDEX(List!B$8:AA$122,MATCH(A94, List!D$8:D$122, 0),8)),"")</f>
        <v/>
      </c>
      <c r="I94" s="223" t="str">
        <f>IF(COUNTIF(List!D$8:D$122,A94)&gt;=1,IF(INDEX(List!B$8:AA$122,MATCH(A94, List!D$8:D$122, 0),20)=0, "",INDEX(List!B$8:AA$122,MATCH(A94, List!D$8:D$122, 0),20)),"")</f>
        <v/>
      </c>
      <c r="J94" s="223" t="str">
        <f>IF(COUNTIF(List!D$8:D$122,A94)&gt;=1,IF(INDEX(List!B$8:AA$122,MATCH(A94, List!D$8:D$122, 0),9)=0, "",INDEX(List!B$8:AA$122,MATCH(A94, List!D$8:D$122, 0),9)),"")</f>
        <v/>
      </c>
      <c r="K94" s="223" t="str">
        <f>IF(COUNTIF(List!D$8:D$122,A94)&gt;=1,IF(INDEX(List!B$8:AA$122,MATCH(A94, List!D$8:D$122, 0),10)=0, "",INDEX(List!B$8:AA$122,MATCH(A94, List!D$8:D$122, 0),10)),"")</f>
        <v/>
      </c>
      <c r="L94" s="223" t="str">
        <f>IF(COUNTIF(List!D$8:D$122,A94)&gt;=1,IF(INDEX(List!B$8:AA$122,MATCH(A94, List!D$8:D$122, 0),11)=0, "",INDEX(List!B$8:AA$122,MATCH(A94, List!D$8:D$122, 0),11)),"")</f>
        <v/>
      </c>
      <c r="M94" s="224" t="str">
        <f>IF(COUNTIF(List!D$8:D$122,A94)&gt;=1,IF(INDEX(List!B$8:AA$122,MATCH(A94, List!D$8:D$122, 0),12)=0, "",INDEX(List!B$8:AA$122,MATCH(A94, List!D$8:D$122, 0),12)),"")</f>
        <v/>
      </c>
      <c r="N94" s="11" t="str">
        <f>IF(COUNTIF(List!D$8:D$122,A94)&gt;=1,IF(INDEX(List!B$8:AA$122,MATCH(A94, List!D$8:D$122, 0),13)=0, "",INDEX(List!B$8:AA$122,MATCH(A94, List!D$8:D$122, 0),13)),"")</f>
        <v/>
      </c>
      <c r="O94" s="12" t="str">
        <f>IF(COUNTIF(List!D$8:D$122,A94)&gt;=1,IF(INDEX(List!B$8:AA$122,MATCH(A94, List!D$8:D$122, 0),14)=0, "",INDEX(List!B$8:AA$122,MATCH(A94, List!D$8:D$122, 0),14)),"")</f>
        <v/>
      </c>
      <c r="P94" s="12" t="str">
        <f>IF(COUNTIF(List!D$8:D$122,A94)&gt;=1,IF(INDEX(List!B$8:AA$122,MATCH(A94, List!D$8:D$122, 0),15)=0, "",INDEX(List!B$8:AA$122,MATCH(A94, List!D$8:D$122, 0),15)),"")</f>
        <v/>
      </c>
      <c r="Q94" s="12" t="str">
        <f>IF(COUNTIF(List!D$8:D$122,A94)&gt;=1,IF(INDEX(List!B$8:AA$122,MATCH(A94, List!D$8:D$122, 0),16)=0, "",INDEX(List!B$8:AA$122,MATCH(A94, List!D$8:D$122, 0),16)),"")</f>
        <v/>
      </c>
      <c r="R94" s="12" t="str">
        <f>IF(COUNTIF(List!D$8:D$122,A94)&gt;=1,IF(INDEX(List!B$8:AA$122,MATCH(A94, List!D$8:D$122, 0),17)=0, "",INDEX(List!B$8:AA$122,MATCH(A94, List!D$8:D$122, 0),17)),"")</f>
        <v/>
      </c>
      <c r="S94" s="12" t="str">
        <f>IF(COUNTIF(List!D$8:D$122,A94)&gt;=1,IF(INDEX(List!B$8:AA$122,MATCH(A94, List!D$8:D$122, 0),18)=0, "",INDEX(List!B$8:AA$122,MATCH(A94, List!D$8:D$122, 0),18)),"")</f>
        <v/>
      </c>
      <c r="T94" s="10" t="str">
        <f>IF(COUNTIF(List!D$8:D$122,A94)&gt;=1,IF(INDEX(List!B$8:AA$122,MATCH(A94, List!D$8:D$122, 0),19)=0, "",INDEX(List!B$8:AA$122,MATCH(A94, List!D$8:D$122, 0),19)),"")</f>
        <v/>
      </c>
      <c r="U94" s="26" t="str">
        <f>IF(COUNTIF(List!D$78:D$122,A94)&gt;=1,IF(INDEX(List!B$78:AA$122,MATCH(A94, List!D$78:D$122, 0),21)=0, "",INDEX(List!B$78:AA$122,MATCH(A94, List!D$78:D$122, 0),21)),"")</f>
        <v/>
      </c>
      <c r="V94" s="224" t="str">
        <f>IF(COUNTIF(List!D$78:D$122,A94)&gt;=1,IF(INDEX(List!B$78:AA$122,MATCH(A94, List!D$78:D$122, 0),22)=0, "",INDEX(List!B$78:AA$122,MATCH(A94, List!D$78:D$122, 0),22)),"")</f>
        <v/>
      </c>
      <c r="W94" s="11" t="str">
        <f>IF(COUNTIF(List!D$48:D$77,A94)&gt;=1,IF(INDEX(List!B$48:AA$77,MATCH(A94, List!D$48:D$77, 0),23)=0, "",INDEX(List!B$48:AA$77,MATCH(A94, List!D$48:D$77, 0),23)),"")</f>
        <v/>
      </c>
      <c r="X94" s="12" t="str">
        <f>IF(COUNTIF(List!D$48:D$77,A94)&gt;=1,IF(INDEX(List!B$48:AA$77,MATCH(A94, List!D$48:D$77, 0),24)=0, "",INDEX(List!B$48:AA$77,MATCH(A94, List!D$48:D$77, 0),24)),"")</f>
        <v/>
      </c>
      <c r="Y94" s="12" t="str">
        <f>IF(COUNTIF(List!D$48:D$77,A94)&gt;=1,IF(INDEX(List!B$48:AA$77,MATCH(A94, List!D$48:D$77, 0),25)=0, "",INDEX(List!B$48:AA$77,MATCH(A94, List!D$48:D$77, 0),25)),"")</f>
        <v/>
      </c>
      <c r="Z94" s="10" t="str">
        <f>IF(COUNTIF(List!D$48:D$77,A94)&gt;=1,IF(INDEX(List!B$48:AA$77,MATCH(A94, List!D$48:D$77, 0),26)=0, "",INDEX(List!B$48:AA$77,MATCH(A94, List!D$48:D$77, 0),26)),"")</f>
        <v/>
      </c>
    </row>
    <row r="95" spans="1:26" ht="13.9" customHeight="1" x14ac:dyDescent="0.25">
      <c r="A95" s="254">
        <v>92</v>
      </c>
      <c r="B95" s="25" t="str">
        <f t="shared" si="1"/>
        <v/>
      </c>
      <c r="C95" s="228" t="str">
        <f>IF(A95&lt;=MAX(List!D$8:D$122), 'Tab Sheet'!A95, "")</f>
        <v/>
      </c>
      <c r="D95" s="233" t="str">
        <f>IF(COUNTIF(List!D$8:D$122,A95)&gt;=1,INDEX(List!B$8:AA$122,MATCH(A95, List!D$8:D$122, 0),4),"")</f>
        <v/>
      </c>
      <c r="E95" s="43" t="str">
        <f>IF(COUNTIF(List!D$8:D$122,A95)&gt;=1,IF(INDEX(List!B$8:AA$122,MATCH(A95, List!D$8:D$122, 0),5)=0, "", INDEX(List!B$8:AA$122,MATCH(A95, List!D$8:D$122, 0),5)),"")</f>
        <v/>
      </c>
      <c r="F95" s="26" t="str">
        <f>IF(COUNTIF(List!D$8:D$122,A95)&gt;=1,IF(INDEX(List!B$8:AA$122,MATCH(A95, List!D$8:D$122, 0),6)=0, "",INDEX(List!B$8:AA$122,MATCH(A95, List!D$8:D$122, 0),6)),"")</f>
        <v/>
      </c>
      <c r="G95" s="223" t="str">
        <f>IF(COUNTIF(List!D$8:D$122,A95)&gt;=1,IF(INDEX(List!B$8:AA$122,MATCH(A95, List!D$8:D$122, 0),7)=0, "",INDEX(List!B$8:AA$122,MATCH(A95, List!D$8:D$122, 0),7)),"")</f>
        <v/>
      </c>
      <c r="H95" s="223" t="str">
        <f>IF(COUNTIF(List!D$8:D$122,A95)&gt;=1,IF(INDEX(List!B$8:AA$122,MATCH(A95, List!D$8:D$122, 0),8)=0, "",INDEX(List!B$8:AA$122,MATCH(A95, List!D$8:D$122, 0),8)),"")</f>
        <v/>
      </c>
      <c r="I95" s="223" t="str">
        <f>IF(COUNTIF(List!D$8:D$122,A95)&gt;=1,IF(INDEX(List!B$8:AA$122,MATCH(A95, List!D$8:D$122, 0),20)=0, "",INDEX(List!B$8:AA$122,MATCH(A95, List!D$8:D$122, 0),20)),"")</f>
        <v/>
      </c>
      <c r="J95" s="223" t="str">
        <f>IF(COUNTIF(List!D$8:D$122,A95)&gt;=1,IF(INDEX(List!B$8:AA$122,MATCH(A95, List!D$8:D$122, 0),9)=0, "",INDEX(List!B$8:AA$122,MATCH(A95, List!D$8:D$122, 0),9)),"")</f>
        <v/>
      </c>
      <c r="K95" s="223" t="str">
        <f>IF(COUNTIF(List!D$8:D$122,A95)&gt;=1,IF(INDEX(List!B$8:AA$122,MATCH(A95, List!D$8:D$122, 0),10)=0, "",INDEX(List!B$8:AA$122,MATCH(A95, List!D$8:D$122, 0),10)),"")</f>
        <v/>
      </c>
      <c r="L95" s="223" t="str">
        <f>IF(COUNTIF(List!D$8:D$122,A95)&gt;=1,IF(INDEX(List!B$8:AA$122,MATCH(A95, List!D$8:D$122, 0),11)=0, "",INDEX(List!B$8:AA$122,MATCH(A95, List!D$8:D$122, 0),11)),"")</f>
        <v/>
      </c>
      <c r="M95" s="224" t="str">
        <f>IF(COUNTIF(List!D$8:D$122,A95)&gt;=1,IF(INDEX(List!B$8:AA$122,MATCH(A95, List!D$8:D$122, 0),12)=0, "",INDEX(List!B$8:AA$122,MATCH(A95, List!D$8:D$122, 0),12)),"")</f>
        <v/>
      </c>
      <c r="N95" s="11" t="str">
        <f>IF(COUNTIF(List!D$8:D$122,A95)&gt;=1,IF(INDEX(List!B$8:AA$122,MATCH(A95, List!D$8:D$122, 0),13)=0, "",INDEX(List!B$8:AA$122,MATCH(A95, List!D$8:D$122, 0),13)),"")</f>
        <v/>
      </c>
      <c r="O95" s="12" t="str">
        <f>IF(COUNTIF(List!D$8:D$122,A95)&gt;=1,IF(INDEX(List!B$8:AA$122,MATCH(A95, List!D$8:D$122, 0),14)=0, "",INDEX(List!B$8:AA$122,MATCH(A95, List!D$8:D$122, 0),14)),"")</f>
        <v/>
      </c>
      <c r="P95" s="12" t="str">
        <f>IF(COUNTIF(List!D$8:D$122,A95)&gt;=1,IF(INDEX(List!B$8:AA$122,MATCH(A95, List!D$8:D$122, 0),15)=0, "",INDEX(List!B$8:AA$122,MATCH(A95, List!D$8:D$122, 0),15)),"")</f>
        <v/>
      </c>
      <c r="Q95" s="12" t="str">
        <f>IF(COUNTIF(List!D$8:D$122,A95)&gt;=1,IF(INDEX(List!B$8:AA$122,MATCH(A95, List!D$8:D$122, 0),16)=0, "",INDEX(List!B$8:AA$122,MATCH(A95, List!D$8:D$122, 0),16)),"")</f>
        <v/>
      </c>
      <c r="R95" s="12" t="str">
        <f>IF(COUNTIF(List!D$8:D$122,A95)&gt;=1,IF(INDEX(List!B$8:AA$122,MATCH(A95, List!D$8:D$122, 0),17)=0, "",INDEX(List!B$8:AA$122,MATCH(A95, List!D$8:D$122, 0),17)),"")</f>
        <v/>
      </c>
      <c r="S95" s="12" t="str">
        <f>IF(COUNTIF(List!D$8:D$122,A95)&gt;=1,IF(INDEX(List!B$8:AA$122,MATCH(A95, List!D$8:D$122, 0),18)=0, "",INDEX(List!B$8:AA$122,MATCH(A95, List!D$8:D$122, 0),18)),"")</f>
        <v/>
      </c>
      <c r="T95" s="10" t="str">
        <f>IF(COUNTIF(List!D$8:D$122,A95)&gt;=1,IF(INDEX(List!B$8:AA$122,MATCH(A95, List!D$8:D$122, 0),19)=0, "",INDEX(List!B$8:AA$122,MATCH(A95, List!D$8:D$122, 0),19)),"")</f>
        <v/>
      </c>
      <c r="U95" s="26" t="str">
        <f>IF(COUNTIF(List!D$78:D$122,A95)&gt;=1,IF(INDEX(List!B$78:AA$122,MATCH(A95, List!D$78:D$122, 0),21)=0, "",INDEX(List!B$78:AA$122,MATCH(A95, List!D$78:D$122, 0),21)),"")</f>
        <v/>
      </c>
      <c r="V95" s="224" t="str">
        <f>IF(COUNTIF(List!D$78:D$122,A95)&gt;=1,IF(INDEX(List!B$78:AA$122,MATCH(A95, List!D$78:D$122, 0),22)=0, "",INDEX(List!B$78:AA$122,MATCH(A95, List!D$78:D$122, 0),22)),"")</f>
        <v/>
      </c>
      <c r="W95" s="11" t="str">
        <f>IF(COUNTIF(List!D$48:D$77,A95)&gt;=1,IF(INDEX(List!B$48:AA$77,MATCH(A95, List!D$48:D$77, 0),23)=0, "",INDEX(List!B$48:AA$77,MATCH(A95, List!D$48:D$77, 0),23)),"")</f>
        <v/>
      </c>
      <c r="X95" s="12" t="str">
        <f>IF(COUNTIF(List!D$48:D$77,A95)&gt;=1,IF(INDEX(List!B$48:AA$77,MATCH(A95, List!D$48:D$77, 0),24)=0, "",INDEX(List!B$48:AA$77,MATCH(A95, List!D$48:D$77, 0),24)),"")</f>
        <v/>
      </c>
      <c r="Y95" s="12" t="str">
        <f>IF(COUNTIF(List!D$48:D$77,A95)&gt;=1,IF(INDEX(List!B$48:AA$77,MATCH(A95, List!D$48:D$77, 0),25)=0, "",INDEX(List!B$48:AA$77,MATCH(A95, List!D$48:D$77, 0),25)),"")</f>
        <v/>
      </c>
      <c r="Z95" s="10" t="str">
        <f>IF(COUNTIF(List!D$48:D$77,A95)&gt;=1,IF(INDEX(List!B$48:AA$77,MATCH(A95, List!D$48:D$77, 0),26)=0, "",INDEX(List!B$48:AA$77,MATCH(A95, List!D$48:D$77, 0),26)),"")</f>
        <v/>
      </c>
    </row>
    <row r="96" spans="1:26" ht="13.9" customHeight="1" x14ac:dyDescent="0.25">
      <c r="A96" s="254">
        <v>93</v>
      </c>
      <c r="B96" s="25" t="str">
        <f t="shared" si="1"/>
        <v/>
      </c>
      <c r="C96" s="228" t="str">
        <f>IF(A96&lt;=MAX(List!D$8:D$122), 'Tab Sheet'!A96, "")</f>
        <v/>
      </c>
      <c r="D96" s="233" t="str">
        <f>IF(COUNTIF(List!D$8:D$122,A96)&gt;=1,INDEX(List!B$8:AA$122,MATCH(A96, List!D$8:D$122, 0),4),"")</f>
        <v/>
      </c>
      <c r="E96" s="43" t="str">
        <f>IF(COUNTIF(List!D$8:D$122,A96)&gt;=1,IF(INDEX(List!B$8:AA$122,MATCH(A96, List!D$8:D$122, 0),5)=0, "", INDEX(List!B$8:AA$122,MATCH(A96, List!D$8:D$122, 0),5)),"")</f>
        <v/>
      </c>
      <c r="F96" s="26" t="str">
        <f>IF(COUNTIF(List!D$8:D$122,A96)&gt;=1,IF(INDEX(List!B$8:AA$122,MATCH(A96, List!D$8:D$122, 0),6)=0, "",INDEX(List!B$8:AA$122,MATCH(A96, List!D$8:D$122, 0),6)),"")</f>
        <v/>
      </c>
      <c r="G96" s="223" t="str">
        <f>IF(COUNTIF(List!D$8:D$122,A96)&gt;=1,IF(INDEX(List!B$8:AA$122,MATCH(A96, List!D$8:D$122, 0),7)=0, "",INDEX(List!B$8:AA$122,MATCH(A96, List!D$8:D$122, 0),7)),"")</f>
        <v/>
      </c>
      <c r="H96" s="223" t="str">
        <f>IF(COUNTIF(List!D$8:D$122,A96)&gt;=1,IF(INDEX(List!B$8:AA$122,MATCH(A96, List!D$8:D$122, 0),8)=0, "",INDEX(List!B$8:AA$122,MATCH(A96, List!D$8:D$122, 0),8)),"")</f>
        <v/>
      </c>
      <c r="I96" s="223" t="str">
        <f>IF(COUNTIF(List!D$8:D$122,A96)&gt;=1,IF(INDEX(List!B$8:AA$122,MATCH(A96, List!D$8:D$122, 0),20)=0, "",INDEX(List!B$8:AA$122,MATCH(A96, List!D$8:D$122, 0),20)),"")</f>
        <v/>
      </c>
      <c r="J96" s="223" t="str">
        <f>IF(COUNTIF(List!D$8:D$122,A96)&gt;=1,IF(INDEX(List!B$8:AA$122,MATCH(A96, List!D$8:D$122, 0),9)=0, "",INDEX(List!B$8:AA$122,MATCH(A96, List!D$8:D$122, 0),9)),"")</f>
        <v/>
      </c>
      <c r="K96" s="223" t="str">
        <f>IF(COUNTIF(List!D$8:D$122,A96)&gt;=1,IF(INDEX(List!B$8:AA$122,MATCH(A96, List!D$8:D$122, 0),10)=0, "",INDEX(List!B$8:AA$122,MATCH(A96, List!D$8:D$122, 0),10)),"")</f>
        <v/>
      </c>
      <c r="L96" s="223" t="str">
        <f>IF(COUNTIF(List!D$8:D$122,A96)&gt;=1,IF(INDEX(List!B$8:AA$122,MATCH(A96, List!D$8:D$122, 0),11)=0, "",INDEX(List!B$8:AA$122,MATCH(A96, List!D$8:D$122, 0),11)),"")</f>
        <v/>
      </c>
      <c r="M96" s="224" t="str">
        <f>IF(COUNTIF(List!D$8:D$122,A96)&gt;=1,IF(INDEX(List!B$8:AA$122,MATCH(A96, List!D$8:D$122, 0),12)=0, "",INDEX(List!B$8:AA$122,MATCH(A96, List!D$8:D$122, 0),12)),"")</f>
        <v/>
      </c>
      <c r="N96" s="11" t="str">
        <f>IF(COUNTIF(List!D$8:D$122,A96)&gt;=1,IF(INDEX(List!B$8:AA$122,MATCH(A96, List!D$8:D$122, 0),13)=0, "",INDEX(List!B$8:AA$122,MATCH(A96, List!D$8:D$122, 0),13)),"")</f>
        <v/>
      </c>
      <c r="O96" s="12" t="str">
        <f>IF(COUNTIF(List!D$8:D$122,A96)&gt;=1,IF(INDEX(List!B$8:AA$122,MATCH(A96, List!D$8:D$122, 0),14)=0, "",INDEX(List!B$8:AA$122,MATCH(A96, List!D$8:D$122, 0),14)),"")</f>
        <v/>
      </c>
      <c r="P96" s="12" t="str">
        <f>IF(COUNTIF(List!D$8:D$122,A96)&gt;=1,IF(INDEX(List!B$8:AA$122,MATCH(A96, List!D$8:D$122, 0),15)=0, "",INDEX(List!B$8:AA$122,MATCH(A96, List!D$8:D$122, 0),15)),"")</f>
        <v/>
      </c>
      <c r="Q96" s="12" t="str">
        <f>IF(COUNTIF(List!D$8:D$122,A96)&gt;=1,IF(INDEX(List!B$8:AA$122,MATCH(A96, List!D$8:D$122, 0),16)=0, "",INDEX(List!B$8:AA$122,MATCH(A96, List!D$8:D$122, 0),16)),"")</f>
        <v/>
      </c>
      <c r="R96" s="12" t="str">
        <f>IF(COUNTIF(List!D$8:D$122,A96)&gt;=1,IF(INDEX(List!B$8:AA$122,MATCH(A96, List!D$8:D$122, 0),17)=0, "",INDEX(List!B$8:AA$122,MATCH(A96, List!D$8:D$122, 0),17)),"")</f>
        <v/>
      </c>
      <c r="S96" s="12" t="str">
        <f>IF(COUNTIF(List!D$8:D$122,A96)&gt;=1,IF(INDEX(List!B$8:AA$122,MATCH(A96, List!D$8:D$122, 0),18)=0, "",INDEX(List!B$8:AA$122,MATCH(A96, List!D$8:D$122, 0),18)),"")</f>
        <v/>
      </c>
      <c r="T96" s="10" t="str">
        <f>IF(COUNTIF(List!D$8:D$122,A96)&gt;=1,IF(INDEX(List!B$8:AA$122,MATCH(A96, List!D$8:D$122, 0),19)=0, "",INDEX(List!B$8:AA$122,MATCH(A96, List!D$8:D$122, 0),19)),"")</f>
        <v/>
      </c>
      <c r="U96" s="26" t="str">
        <f>IF(COUNTIF(List!D$78:D$122,A96)&gt;=1,IF(INDEX(List!B$78:AA$122,MATCH(A96, List!D$78:D$122, 0),21)=0, "",INDEX(List!B$78:AA$122,MATCH(A96, List!D$78:D$122, 0),21)),"")</f>
        <v/>
      </c>
      <c r="V96" s="224" t="str">
        <f>IF(COUNTIF(List!D$78:D$122,A96)&gt;=1,IF(INDEX(List!B$78:AA$122,MATCH(A96, List!D$78:D$122, 0),22)=0, "",INDEX(List!B$78:AA$122,MATCH(A96, List!D$78:D$122, 0),22)),"")</f>
        <v/>
      </c>
      <c r="W96" s="11" t="str">
        <f>IF(COUNTIF(List!D$48:D$77,A96)&gt;=1,IF(INDEX(List!B$48:AA$77,MATCH(A96, List!D$48:D$77, 0),23)=0, "",INDEX(List!B$48:AA$77,MATCH(A96, List!D$48:D$77, 0),23)),"")</f>
        <v/>
      </c>
      <c r="X96" s="12" t="str">
        <f>IF(COUNTIF(List!D$48:D$77,A96)&gt;=1,IF(INDEX(List!B$48:AA$77,MATCH(A96, List!D$48:D$77, 0),24)=0, "",INDEX(List!B$48:AA$77,MATCH(A96, List!D$48:D$77, 0),24)),"")</f>
        <v/>
      </c>
      <c r="Y96" s="12" t="str">
        <f>IF(COUNTIF(List!D$48:D$77,A96)&gt;=1,IF(INDEX(List!B$48:AA$77,MATCH(A96, List!D$48:D$77, 0),25)=0, "",INDEX(List!B$48:AA$77,MATCH(A96, List!D$48:D$77, 0),25)),"")</f>
        <v/>
      </c>
      <c r="Z96" s="10" t="str">
        <f>IF(COUNTIF(List!D$48:D$77,A96)&gt;=1,IF(INDEX(List!B$48:AA$77,MATCH(A96, List!D$48:D$77, 0),26)=0, "",INDEX(List!B$48:AA$77,MATCH(A96, List!D$48:D$77, 0),26)),"")</f>
        <v/>
      </c>
    </row>
    <row r="97" spans="1:26" ht="13.9" customHeight="1" x14ac:dyDescent="0.25">
      <c r="A97" s="254">
        <v>94</v>
      </c>
      <c r="B97" s="25" t="str">
        <f t="shared" si="1"/>
        <v/>
      </c>
      <c r="C97" s="228" t="str">
        <f>IF(A97&lt;=MAX(List!D$8:D$122), 'Tab Sheet'!A97, "")</f>
        <v/>
      </c>
      <c r="D97" s="233" t="str">
        <f>IF(COUNTIF(List!D$8:D$122,A97)&gt;=1,INDEX(List!B$8:AA$122,MATCH(A97, List!D$8:D$122, 0),4),"")</f>
        <v/>
      </c>
      <c r="E97" s="43" t="str">
        <f>IF(COUNTIF(List!D$8:D$122,A97)&gt;=1,IF(INDEX(List!B$8:AA$122,MATCH(A97, List!D$8:D$122, 0),5)=0, "", INDEX(List!B$8:AA$122,MATCH(A97, List!D$8:D$122, 0),5)),"")</f>
        <v/>
      </c>
      <c r="F97" s="26" t="str">
        <f>IF(COUNTIF(List!D$8:D$122,A97)&gt;=1,IF(INDEX(List!B$8:AA$122,MATCH(A97, List!D$8:D$122, 0),6)=0, "",INDEX(List!B$8:AA$122,MATCH(A97, List!D$8:D$122, 0),6)),"")</f>
        <v/>
      </c>
      <c r="G97" s="223" t="str">
        <f>IF(COUNTIF(List!D$8:D$122,A97)&gt;=1,IF(INDEX(List!B$8:AA$122,MATCH(A97, List!D$8:D$122, 0),7)=0, "",INDEX(List!B$8:AA$122,MATCH(A97, List!D$8:D$122, 0),7)),"")</f>
        <v/>
      </c>
      <c r="H97" s="223" t="str">
        <f>IF(COUNTIF(List!D$8:D$122,A97)&gt;=1,IF(INDEX(List!B$8:AA$122,MATCH(A97, List!D$8:D$122, 0),8)=0, "",INDEX(List!B$8:AA$122,MATCH(A97, List!D$8:D$122, 0),8)),"")</f>
        <v/>
      </c>
      <c r="I97" s="223" t="str">
        <f>IF(COUNTIF(List!D$8:D$122,A97)&gt;=1,IF(INDEX(List!B$8:AA$122,MATCH(A97, List!D$8:D$122, 0),20)=0, "",INDEX(List!B$8:AA$122,MATCH(A97, List!D$8:D$122, 0),20)),"")</f>
        <v/>
      </c>
      <c r="J97" s="223" t="str">
        <f>IF(COUNTIF(List!D$8:D$122,A97)&gt;=1,IF(INDEX(List!B$8:AA$122,MATCH(A97, List!D$8:D$122, 0),9)=0, "",INDEX(List!B$8:AA$122,MATCH(A97, List!D$8:D$122, 0),9)),"")</f>
        <v/>
      </c>
      <c r="K97" s="223" t="str">
        <f>IF(COUNTIF(List!D$8:D$122,A97)&gt;=1,IF(INDEX(List!B$8:AA$122,MATCH(A97, List!D$8:D$122, 0),10)=0, "",INDEX(List!B$8:AA$122,MATCH(A97, List!D$8:D$122, 0),10)),"")</f>
        <v/>
      </c>
      <c r="L97" s="223" t="str">
        <f>IF(COUNTIF(List!D$8:D$122,A97)&gt;=1,IF(INDEX(List!B$8:AA$122,MATCH(A97, List!D$8:D$122, 0),11)=0, "",INDEX(List!B$8:AA$122,MATCH(A97, List!D$8:D$122, 0),11)),"")</f>
        <v/>
      </c>
      <c r="M97" s="224" t="str">
        <f>IF(COUNTIF(List!D$8:D$122,A97)&gt;=1,IF(INDEX(List!B$8:AA$122,MATCH(A97, List!D$8:D$122, 0),12)=0, "",INDEX(List!B$8:AA$122,MATCH(A97, List!D$8:D$122, 0),12)),"")</f>
        <v/>
      </c>
      <c r="N97" s="11" t="str">
        <f>IF(COUNTIF(List!D$8:D$122,A97)&gt;=1,IF(INDEX(List!B$8:AA$122,MATCH(A97, List!D$8:D$122, 0),13)=0, "",INDEX(List!B$8:AA$122,MATCH(A97, List!D$8:D$122, 0),13)),"")</f>
        <v/>
      </c>
      <c r="O97" s="12" t="str">
        <f>IF(COUNTIF(List!D$8:D$122,A97)&gt;=1,IF(INDEX(List!B$8:AA$122,MATCH(A97, List!D$8:D$122, 0),14)=0, "",INDEX(List!B$8:AA$122,MATCH(A97, List!D$8:D$122, 0),14)),"")</f>
        <v/>
      </c>
      <c r="P97" s="12" t="str">
        <f>IF(COUNTIF(List!D$8:D$122,A97)&gt;=1,IF(INDEX(List!B$8:AA$122,MATCH(A97, List!D$8:D$122, 0),15)=0, "",INDEX(List!B$8:AA$122,MATCH(A97, List!D$8:D$122, 0),15)),"")</f>
        <v/>
      </c>
      <c r="Q97" s="12" t="str">
        <f>IF(COUNTIF(List!D$8:D$122,A97)&gt;=1,IF(INDEX(List!B$8:AA$122,MATCH(A97, List!D$8:D$122, 0),16)=0, "",INDEX(List!B$8:AA$122,MATCH(A97, List!D$8:D$122, 0),16)),"")</f>
        <v/>
      </c>
      <c r="R97" s="12" t="str">
        <f>IF(COUNTIF(List!D$8:D$122,A97)&gt;=1,IF(INDEX(List!B$8:AA$122,MATCH(A97, List!D$8:D$122, 0),17)=0, "",INDEX(List!B$8:AA$122,MATCH(A97, List!D$8:D$122, 0),17)),"")</f>
        <v/>
      </c>
      <c r="S97" s="12" t="str">
        <f>IF(COUNTIF(List!D$8:D$122,A97)&gt;=1,IF(INDEX(List!B$8:AA$122,MATCH(A97, List!D$8:D$122, 0),18)=0, "",INDEX(List!B$8:AA$122,MATCH(A97, List!D$8:D$122, 0),18)),"")</f>
        <v/>
      </c>
      <c r="T97" s="10" t="str">
        <f>IF(COUNTIF(List!D$8:D$122,A97)&gt;=1,IF(INDEX(List!B$8:AA$122,MATCH(A97, List!D$8:D$122, 0),19)=0, "",INDEX(List!B$8:AA$122,MATCH(A97, List!D$8:D$122, 0),19)),"")</f>
        <v/>
      </c>
      <c r="U97" s="26" t="str">
        <f>IF(COUNTIF(List!D$78:D$122,A97)&gt;=1,IF(INDEX(List!B$78:AA$122,MATCH(A97, List!D$78:D$122, 0),21)=0, "",INDEX(List!B$78:AA$122,MATCH(A97, List!D$78:D$122, 0),21)),"")</f>
        <v/>
      </c>
      <c r="V97" s="224" t="str">
        <f>IF(COUNTIF(List!D$78:D$122,A97)&gt;=1,IF(INDEX(List!B$78:AA$122,MATCH(A97, List!D$78:D$122, 0),22)=0, "",INDEX(List!B$78:AA$122,MATCH(A97, List!D$78:D$122, 0),22)),"")</f>
        <v/>
      </c>
      <c r="W97" s="11" t="str">
        <f>IF(COUNTIF(List!D$48:D$77,A97)&gt;=1,IF(INDEX(List!B$48:AA$77,MATCH(A97, List!D$48:D$77, 0),23)=0, "",INDEX(List!B$48:AA$77,MATCH(A97, List!D$48:D$77, 0),23)),"")</f>
        <v/>
      </c>
      <c r="X97" s="12" t="str">
        <f>IF(COUNTIF(List!D$48:D$77,A97)&gt;=1,IF(INDEX(List!B$48:AA$77,MATCH(A97, List!D$48:D$77, 0),24)=0, "",INDEX(List!B$48:AA$77,MATCH(A97, List!D$48:D$77, 0),24)),"")</f>
        <v/>
      </c>
      <c r="Y97" s="12" t="str">
        <f>IF(COUNTIF(List!D$48:D$77,A97)&gt;=1,IF(INDEX(List!B$48:AA$77,MATCH(A97, List!D$48:D$77, 0),25)=0, "",INDEX(List!B$48:AA$77,MATCH(A97, List!D$48:D$77, 0),25)),"")</f>
        <v/>
      </c>
      <c r="Z97" s="10" t="str">
        <f>IF(COUNTIF(List!D$48:D$77,A97)&gt;=1,IF(INDEX(List!B$48:AA$77,MATCH(A97, List!D$48:D$77, 0),26)=0, "",INDEX(List!B$48:AA$77,MATCH(A97, List!D$48:D$77, 0),26)),"")</f>
        <v/>
      </c>
    </row>
    <row r="98" spans="1:26" ht="13.9" customHeight="1" x14ac:dyDescent="0.25">
      <c r="A98" s="254">
        <v>95</v>
      </c>
      <c r="B98" s="25" t="str">
        <f t="shared" si="1"/>
        <v/>
      </c>
      <c r="C98" s="228" t="str">
        <f>IF(A98&lt;=MAX(List!D$8:D$122), 'Tab Sheet'!A98, "")</f>
        <v/>
      </c>
      <c r="D98" s="233" t="str">
        <f>IF(COUNTIF(List!D$8:D$122,A98)&gt;=1,INDEX(List!B$8:AA$122,MATCH(A98, List!D$8:D$122, 0),4),"")</f>
        <v/>
      </c>
      <c r="E98" s="43" t="str">
        <f>IF(COUNTIF(List!D$8:D$122,A98)&gt;=1,IF(INDEX(List!B$8:AA$122,MATCH(A98, List!D$8:D$122, 0),5)=0, "", INDEX(List!B$8:AA$122,MATCH(A98, List!D$8:D$122, 0),5)),"")</f>
        <v/>
      </c>
      <c r="F98" s="26" t="str">
        <f>IF(COUNTIF(List!D$8:D$122,A98)&gt;=1,IF(INDEX(List!B$8:AA$122,MATCH(A98, List!D$8:D$122, 0),6)=0, "",INDEX(List!B$8:AA$122,MATCH(A98, List!D$8:D$122, 0),6)),"")</f>
        <v/>
      </c>
      <c r="G98" s="223" t="str">
        <f>IF(COUNTIF(List!D$8:D$122,A98)&gt;=1,IF(INDEX(List!B$8:AA$122,MATCH(A98, List!D$8:D$122, 0),7)=0, "",INDEX(List!B$8:AA$122,MATCH(A98, List!D$8:D$122, 0),7)),"")</f>
        <v/>
      </c>
      <c r="H98" s="223" t="str">
        <f>IF(COUNTIF(List!D$8:D$122,A98)&gt;=1,IF(INDEX(List!B$8:AA$122,MATCH(A98, List!D$8:D$122, 0),8)=0, "",INDEX(List!B$8:AA$122,MATCH(A98, List!D$8:D$122, 0),8)),"")</f>
        <v/>
      </c>
      <c r="I98" s="223" t="str">
        <f>IF(COUNTIF(List!D$8:D$122,A98)&gt;=1,IF(INDEX(List!B$8:AA$122,MATCH(A98, List!D$8:D$122, 0),20)=0, "",INDEX(List!B$8:AA$122,MATCH(A98, List!D$8:D$122, 0),20)),"")</f>
        <v/>
      </c>
      <c r="J98" s="223" t="str">
        <f>IF(COUNTIF(List!D$8:D$122,A98)&gt;=1,IF(INDEX(List!B$8:AA$122,MATCH(A98, List!D$8:D$122, 0),9)=0, "",INDEX(List!B$8:AA$122,MATCH(A98, List!D$8:D$122, 0),9)),"")</f>
        <v/>
      </c>
      <c r="K98" s="223" t="str">
        <f>IF(COUNTIF(List!D$8:D$122,A98)&gt;=1,IF(INDEX(List!B$8:AA$122,MATCH(A98, List!D$8:D$122, 0),10)=0, "",INDEX(List!B$8:AA$122,MATCH(A98, List!D$8:D$122, 0),10)),"")</f>
        <v/>
      </c>
      <c r="L98" s="223" t="str">
        <f>IF(COUNTIF(List!D$8:D$122,A98)&gt;=1,IF(INDEX(List!B$8:AA$122,MATCH(A98, List!D$8:D$122, 0),11)=0, "",INDEX(List!B$8:AA$122,MATCH(A98, List!D$8:D$122, 0),11)),"")</f>
        <v/>
      </c>
      <c r="M98" s="224" t="str">
        <f>IF(COUNTIF(List!D$8:D$122,A98)&gt;=1,IF(INDEX(List!B$8:AA$122,MATCH(A98, List!D$8:D$122, 0),12)=0, "",INDEX(List!B$8:AA$122,MATCH(A98, List!D$8:D$122, 0),12)),"")</f>
        <v/>
      </c>
      <c r="N98" s="11" t="str">
        <f>IF(COUNTIF(List!D$8:D$122,A98)&gt;=1,IF(INDEX(List!B$8:AA$122,MATCH(A98, List!D$8:D$122, 0),13)=0, "",INDEX(List!B$8:AA$122,MATCH(A98, List!D$8:D$122, 0),13)),"")</f>
        <v/>
      </c>
      <c r="O98" s="12" t="str">
        <f>IF(COUNTIF(List!D$8:D$122,A98)&gt;=1,IF(INDEX(List!B$8:AA$122,MATCH(A98, List!D$8:D$122, 0),14)=0, "",INDEX(List!B$8:AA$122,MATCH(A98, List!D$8:D$122, 0),14)),"")</f>
        <v/>
      </c>
      <c r="P98" s="12" t="str">
        <f>IF(COUNTIF(List!D$8:D$122,A98)&gt;=1,IF(INDEX(List!B$8:AA$122,MATCH(A98, List!D$8:D$122, 0),15)=0, "",INDEX(List!B$8:AA$122,MATCH(A98, List!D$8:D$122, 0),15)),"")</f>
        <v/>
      </c>
      <c r="Q98" s="12" t="str">
        <f>IF(COUNTIF(List!D$8:D$122,A98)&gt;=1,IF(INDEX(List!B$8:AA$122,MATCH(A98, List!D$8:D$122, 0),16)=0, "",INDEX(List!B$8:AA$122,MATCH(A98, List!D$8:D$122, 0),16)),"")</f>
        <v/>
      </c>
      <c r="R98" s="12" t="str">
        <f>IF(COUNTIF(List!D$8:D$122,A98)&gt;=1,IF(INDEX(List!B$8:AA$122,MATCH(A98, List!D$8:D$122, 0),17)=0, "",INDEX(List!B$8:AA$122,MATCH(A98, List!D$8:D$122, 0),17)),"")</f>
        <v/>
      </c>
      <c r="S98" s="12" t="str">
        <f>IF(COUNTIF(List!D$8:D$122,A98)&gt;=1,IF(INDEX(List!B$8:AA$122,MATCH(A98, List!D$8:D$122, 0),18)=0, "",INDEX(List!B$8:AA$122,MATCH(A98, List!D$8:D$122, 0),18)),"")</f>
        <v/>
      </c>
      <c r="T98" s="10" t="str">
        <f>IF(COUNTIF(List!D$8:D$122,A98)&gt;=1,IF(INDEX(List!B$8:AA$122,MATCH(A98, List!D$8:D$122, 0),19)=0, "",INDEX(List!B$8:AA$122,MATCH(A98, List!D$8:D$122, 0),19)),"")</f>
        <v/>
      </c>
      <c r="U98" s="26" t="str">
        <f>IF(COUNTIF(List!D$78:D$122,A98)&gt;=1,IF(INDEX(List!B$78:AA$122,MATCH(A98, List!D$78:D$122, 0),21)=0, "",INDEX(List!B$78:AA$122,MATCH(A98, List!D$78:D$122, 0),21)),"")</f>
        <v/>
      </c>
      <c r="V98" s="224" t="str">
        <f>IF(COUNTIF(List!D$78:D$122,A98)&gt;=1,IF(INDEX(List!B$78:AA$122,MATCH(A98, List!D$78:D$122, 0),22)=0, "",INDEX(List!B$78:AA$122,MATCH(A98, List!D$78:D$122, 0),22)),"")</f>
        <v/>
      </c>
      <c r="W98" s="11" t="str">
        <f>IF(COUNTIF(List!D$48:D$77,A98)&gt;=1,IF(INDEX(List!B$48:AA$77,MATCH(A98, List!D$48:D$77, 0),23)=0, "",INDEX(List!B$48:AA$77,MATCH(A98, List!D$48:D$77, 0),23)),"")</f>
        <v/>
      </c>
      <c r="X98" s="12" t="str">
        <f>IF(COUNTIF(List!D$48:D$77,A98)&gt;=1,IF(INDEX(List!B$48:AA$77,MATCH(A98, List!D$48:D$77, 0),24)=0, "",INDEX(List!B$48:AA$77,MATCH(A98, List!D$48:D$77, 0),24)),"")</f>
        <v/>
      </c>
      <c r="Y98" s="12" t="str">
        <f>IF(COUNTIF(List!D$48:D$77,A98)&gt;=1,IF(INDEX(List!B$48:AA$77,MATCH(A98, List!D$48:D$77, 0),25)=0, "",INDEX(List!B$48:AA$77,MATCH(A98, List!D$48:D$77, 0),25)),"")</f>
        <v/>
      </c>
      <c r="Z98" s="10" t="str">
        <f>IF(COUNTIF(List!D$48:D$77,A98)&gt;=1,IF(INDEX(List!B$48:AA$77,MATCH(A98, List!D$48:D$77, 0),26)=0, "",INDEX(List!B$48:AA$77,MATCH(A98, List!D$48:D$77, 0),26)),"")</f>
        <v/>
      </c>
    </row>
    <row r="99" spans="1:26" ht="13.9" customHeight="1" x14ac:dyDescent="0.25">
      <c r="A99" s="254">
        <v>96</v>
      </c>
      <c r="B99" s="25" t="str">
        <f t="shared" si="1"/>
        <v/>
      </c>
      <c r="C99" s="228" t="str">
        <f>IF(A99&lt;=MAX(List!D$8:D$122), 'Tab Sheet'!A99, "")</f>
        <v/>
      </c>
      <c r="D99" s="233" t="str">
        <f>IF(COUNTIF(List!D$8:D$122,A99)&gt;=1,INDEX(List!B$8:AA$122,MATCH(A99, List!D$8:D$122, 0),4),"")</f>
        <v/>
      </c>
      <c r="E99" s="43" t="str">
        <f>IF(COUNTIF(List!D$8:D$122,A99)&gt;=1,IF(INDEX(List!B$8:AA$122,MATCH(A99, List!D$8:D$122, 0),5)=0, "", INDEX(List!B$8:AA$122,MATCH(A99, List!D$8:D$122, 0),5)),"")</f>
        <v/>
      </c>
      <c r="F99" s="26" t="str">
        <f>IF(COUNTIF(List!D$8:D$122,A99)&gt;=1,IF(INDEX(List!B$8:AA$122,MATCH(A99, List!D$8:D$122, 0),6)=0, "",INDEX(List!B$8:AA$122,MATCH(A99, List!D$8:D$122, 0),6)),"")</f>
        <v/>
      </c>
      <c r="G99" s="223" t="str">
        <f>IF(COUNTIF(List!D$8:D$122,A99)&gt;=1,IF(INDEX(List!B$8:AA$122,MATCH(A99, List!D$8:D$122, 0),7)=0, "",INDEX(List!B$8:AA$122,MATCH(A99, List!D$8:D$122, 0),7)),"")</f>
        <v/>
      </c>
      <c r="H99" s="223" t="str">
        <f>IF(COUNTIF(List!D$8:D$122,A99)&gt;=1,IF(INDEX(List!B$8:AA$122,MATCH(A99, List!D$8:D$122, 0),8)=0, "",INDEX(List!B$8:AA$122,MATCH(A99, List!D$8:D$122, 0),8)),"")</f>
        <v/>
      </c>
      <c r="I99" s="223" t="str">
        <f>IF(COUNTIF(List!D$8:D$122,A99)&gt;=1,IF(INDEX(List!B$8:AA$122,MATCH(A99, List!D$8:D$122, 0),20)=0, "",INDEX(List!B$8:AA$122,MATCH(A99, List!D$8:D$122, 0),20)),"")</f>
        <v/>
      </c>
      <c r="J99" s="223" t="str">
        <f>IF(COUNTIF(List!D$8:D$122,A99)&gt;=1,IF(INDEX(List!B$8:AA$122,MATCH(A99, List!D$8:D$122, 0),9)=0, "",INDEX(List!B$8:AA$122,MATCH(A99, List!D$8:D$122, 0),9)),"")</f>
        <v/>
      </c>
      <c r="K99" s="223" t="str">
        <f>IF(COUNTIF(List!D$8:D$122,A99)&gt;=1,IF(INDEX(List!B$8:AA$122,MATCH(A99, List!D$8:D$122, 0),10)=0, "",INDEX(List!B$8:AA$122,MATCH(A99, List!D$8:D$122, 0),10)),"")</f>
        <v/>
      </c>
      <c r="L99" s="223" t="str">
        <f>IF(COUNTIF(List!D$8:D$122,A99)&gt;=1,IF(INDEX(List!B$8:AA$122,MATCH(A99, List!D$8:D$122, 0),11)=0, "",INDEX(List!B$8:AA$122,MATCH(A99, List!D$8:D$122, 0),11)),"")</f>
        <v/>
      </c>
      <c r="M99" s="224" t="str">
        <f>IF(COUNTIF(List!D$8:D$122,A99)&gt;=1,IF(INDEX(List!B$8:AA$122,MATCH(A99, List!D$8:D$122, 0),12)=0, "",INDEX(List!B$8:AA$122,MATCH(A99, List!D$8:D$122, 0),12)),"")</f>
        <v/>
      </c>
      <c r="N99" s="11" t="str">
        <f>IF(COUNTIF(List!D$8:D$122,A99)&gt;=1,IF(INDEX(List!B$8:AA$122,MATCH(A99, List!D$8:D$122, 0),13)=0, "",INDEX(List!B$8:AA$122,MATCH(A99, List!D$8:D$122, 0),13)),"")</f>
        <v/>
      </c>
      <c r="O99" s="12" t="str">
        <f>IF(COUNTIF(List!D$8:D$122,A99)&gt;=1,IF(INDEX(List!B$8:AA$122,MATCH(A99, List!D$8:D$122, 0),14)=0, "",INDEX(List!B$8:AA$122,MATCH(A99, List!D$8:D$122, 0),14)),"")</f>
        <v/>
      </c>
      <c r="P99" s="12" t="str">
        <f>IF(COUNTIF(List!D$8:D$122,A99)&gt;=1,IF(INDEX(List!B$8:AA$122,MATCH(A99, List!D$8:D$122, 0),15)=0, "",INDEX(List!B$8:AA$122,MATCH(A99, List!D$8:D$122, 0),15)),"")</f>
        <v/>
      </c>
      <c r="Q99" s="12" t="str">
        <f>IF(COUNTIF(List!D$8:D$122,A99)&gt;=1,IF(INDEX(List!B$8:AA$122,MATCH(A99, List!D$8:D$122, 0),16)=0, "",INDEX(List!B$8:AA$122,MATCH(A99, List!D$8:D$122, 0),16)),"")</f>
        <v/>
      </c>
      <c r="R99" s="12" t="str">
        <f>IF(COUNTIF(List!D$8:D$122,A99)&gt;=1,IF(INDEX(List!B$8:AA$122,MATCH(A99, List!D$8:D$122, 0),17)=0, "",INDEX(List!B$8:AA$122,MATCH(A99, List!D$8:D$122, 0),17)),"")</f>
        <v/>
      </c>
      <c r="S99" s="12" t="str">
        <f>IF(COUNTIF(List!D$8:D$122,A99)&gt;=1,IF(INDEX(List!B$8:AA$122,MATCH(A99, List!D$8:D$122, 0),18)=0, "",INDEX(List!B$8:AA$122,MATCH(A99, List!D$8:D$122, 0),18)),"")</f>
        <v/>
      </c>
      <c r="T99" s="10" t="str">
        <f>IF(COUNTIF(List!D$8:D$122,A99)&gt;=1,IF(INDEX(List!B$8:AA$122,MATCH(A99, List!D$8:D$122, 0),19)=0, "",INDEX(List!B$8:AA$122,MATCH(A99, List!D$8:D$122, 0),19)),"")</f>
        <v/>
      </c>
      <c r="U99" s="26" t="str">
        <f>IF(COUNTIF(List!D$78:D$122,A99)&gt;=1,IF(INDEX(List!B$78:AA$122,MATCH(A99, List!D$78:D$122, 0),21)=0, "",INDEX(List!B$78:AA$122,MATCH(A99, List!D$78:D$122, 0),21)),"")</f>
        <v/>
      </c>
      <c r="V99" s="224" t="str">
        <f>IF(COUNTIF(List!D$78:D$122,A99)&gt;=1,IF(INDEX(List!B$78:AA$122,MATCH(A99, List!D$78:D$122, 0),22)=0, "",INDEX(List!B$78:AA$122,MATCH(A99, List!D$78:D$122, 0),22)),"")</f>
        <v/>
      </c>
      <c r="W99" s="11" t="str">
        <f>IF(COUNTIF(List!D$48:D$77,A99)&gt;=1,IF(INDEX(List!B$48:AA$77,MATCH(A99, List!D$48:D$77, 0),23)=0, "",INDEX(List!B$48:AA$77,MATCH(A99, List!D$48:D$77, 0),23)),"")</f>
        <v/>
      </c>
      <c r="X99" s="12" t="str">
        <f>IF(COUNTIF(List!D$48:D$77,A99)&gt;=1,IF(INDEX(List!B$48:AA$77,MATCH(A99, List!D$48:D$77, 0),24)=0, "",INDEX(List!B$48:AA$77,MATCH(A99, List!D$48:D$77, 0),24)),"")</f>
        <v/>
      </c>
      <c r="Y99" s="12" t="str">
        <f>IF(COUNTIF(List!D$48:D$77,A99)&gt;=1,IF(INDEX(List!B$48:AA$77,MATCH(A99, List!D$48:D$77, 0),25)=0, "",INDEX(List!B$48:AA$77,MATCH(A99, List!D$48:D$77, 0),25)),"")</f>
        <v/>
      </c>
      <c r="Z99" s="10" t="str">
        <f>IF(COUNTIF(List!D$48:D$77,A99)&gt;=1,IF(INDEX(List!B$48:AA$77,MATCH(A99, List!D$48:D$77, 0),26)=0, "",INDEX(List!B$48:AA$77,MATCH(A99, List!D$48:D$77, 0),26)),"")</f>
        <v/>
      </c>
    </row>
    <row r="100" spans="1:26" ht="13.9" customHeight="1" x14ac:dyDescent="0.25">
      <c r="A100" s="254">
        <v>97</v>
      </c>
      <c r="B100" s="25" t="str">
        <f t="shared" si="1"/>
        <v/>
      </c>
      <c r="C100" s="228" t="str">
        <f>IF(A100&lt;=MAX(List!D$8:D$122), 'Tab Sheet'!A100, "")</f>
        <v/>
      </c>
      <c r="D100" s="233" t="str">
        <f>IF(COUNTIF(List!D$8:D$122,A100)&gt;=1,INDEX(List!B$8:AA$122,MATCH(A100, List!D$8:D$122, 0),4),"")</f>
        <v/>
      </c>
      <c r="E100" s="43" t="str">
        <f>IF(COUNTIF(List!D$8:D$122,A100)&gt;=1,IF(INDEX(List!B$8:AA$122,MATCH(A100, List!D$8:D$122, 0),5)=0, "", INDEX(List!B$8:AA$122,MATCH(A100, List!D$8:D$122, 0),5)),"")</f>
        <v/>
      </c>
      <c r="F100" s="26" t="str">
        <f>IF(COUNTIF(List!D$8:D$122,A100)&gt;=1,IF(INDEX(List!B$8:AA$122,MATCH(A100, List!D$8:D$122, 0),6)=0, "",INDEX(List!B$8:AA$122,MATCH(A100, List!D$8:D$122, 0),6)),"")</f>
        <v/>
      </c>
      <c r="G100" s="223" t="str">
        <f>IF(COUNTIF(List!D$8:D$122,A100)&gt;=1,IF(INDEX(List!B$8:AA$122,MATCH(A100, List!D$8:D$122, 0),7)=0, "",INDEX(List!B$8:AA$122,MATCH(A100, List!D$8:D$122, 0),7)),"")</f>
        <v/>
      </c>
      <c r="H100" s="223" t="str">
        <f>IF(COUNTIF(List!D$8:D$122,A100)&gt;=1,IF(INDEX(List!B$8:AA$122,MATCH(A100, List!D$8:D$122, 0),8)=0, "",INDEX(List!B$8:AA$122,MATCH(A100, List!D$8:D$122, 0),8)),"")</f>
        <v/>
      </c>
      <c r="I100" s="223" t="str">
        <f>IF(COUNTIF(List!D$8:D$122,A100)&gt;=1,IF(INDEX(List!B$8:AA$122,MATCH(A100, List!D$8:D$122, 0),20)=0, "",INDEX(List!B$8:AA$122,MATCH(A100, List!D$8:D$122, 0),20)),"")</f>
        <v/>
      </c>
      <c r="J100" s="223" t="str">
        <f>IF(COUNTIF(List!D$8:D$122,A100)&gt;=1,IF(INDEX(List!B$8:AA$122,MATCH(A100, List!D$8:D$122, 0),9)=0, "",INDEX(List!B$8:AA$122,MATCH(A100, List!D$8:D$122, 0),9)),"")</f>
        <v/>
      </c>
      <c r="K100" s="223" t="str">
        <f>IF(COUNTIF(List!D$8:D$122,A100)&gt;=1,IF(INDEX(List!B$8:AA$122,MATCH(A100, List!D$8:D$122, 0),10)=0, "",INDEX(List!B$8:AA$122,MATCH(A100, List!D$8:D$122, 0),10)),"")</f>
        <v/>
      </c>
      <c r="L100" s="223" t="str">
        <f>IF(COUNTIF(List!D$8:D$122,A100)&gt;=1,IF(INDEX(List!B$8:AA$122,MATCH(A100, List!D$8:D$122, 0),11)=0, "",INDEX(List!B$8:AA$122,MATCH(A100, List!D$8:D$122, 0),11)),"")</f>
        <v/>
      </c>
      <c r="M100" s="224" t="str">
        <f>IF(COUNTIF(List!D$8:D$122,A100)&gt;=1,IF(INDEX(List!B$8:AA$122,MATCH(A100, List!D$8:D$122, 0),12)=0, "",INDEX(List!B$8:AA$122,MATCH(A100, List!D$8:D$122, 0),12)),"")</f>
        <v/>
      </c>
      <c r="N100" s="11" t="str">
        <f>IF(COUNTIF(List!D$8:D$122,A100)&gt;=1,IF(INDEX(List!B$8:AA$122,MATCH(A100, List!D$8:D$122, 0),13)=0, "",INDEX(List!B$8:AA$122,MATCH(A100, List!D$8:D$122, 0),13)),"")</f>
        <v/>
      </c>
      <c r="O100" s="12" t="str">
        <f>IF(COUNTIF(List!D$8:D$122,A100)&gt;=1,IF(INDEX(List!B$8:AA$122,MATCH(A100, List!D$8:D$122, 0),14)=0, "",INDEX(List!B$8:AA$122,MATCH(A100, List!D$8:D$122, 0),14)),"")</f>
        <v/>
      </c>
      <c r="P100" s="12" t="str">
        <f>IF(COUNTIF(List!D$8:D$122,A100)&gt;=1,IF(INDEX(List!B$8:AA$122,MATCH(A100, List!D$8:D$122, 0),15)=0, "",INDEX(List!B$8:AA$122,MATCH(A100, List!D$8:D$122, 0),15)),"")</f>
        <v/>
      </c>
      <c r="Q100" s="12" t="str">
        <f>IF(COUNTIF(List!D$8:D$122,A100)&gt;=1,IF(INDEX(List!B$8:AA$122,MATCH(A100, List!D$8:D$122, 0),16)=0, "",INDEX(List!B$8:AA$122,MATCH(A100, List!D$8:D$122, 0),16)),"")</f>
        <v/>
      </c>
      <c r="R100" s="12" t="str">
        <f>IF(COUNTIF(List!D$8:D$122,A100)&gt;=1,IF(INDEX(List!B$8:AA$122,MATCH(A100, List!D$8:D$122, 0),17)=0, "",INDEX(List!B$8:AA$122,MATCH(A100, List!D$8:D$122, 0),17)),"")</f>
        <v/>
      </c>
      <c r="S100" s="12" t="str">
        <f>IF(COUNTIF(List!D$8:D$122,A100)&gt;=1,IF(INDEX(List!B$8:AA$122,MATCH(A100, List!D$8:D$122, 0),18)=0, "",INDEX(List!B$8:AA$122,MATCH(A100, List!D$8:D$122, 0),18)),"")</f>
        <v/>
      </c>
      <c r="T100" s="10" t="str">
        <f>IF(COUNTIF(List!D$8:D$122,A100)&gt;=1,IF(INDEX(List!B$8:AA$122,MATCH(A100, List!D$8:D$122, 0),19)=0, "",INDEX(List!B$8:AA$122,MATCH(A100, List!D$8:D$122, 0),19)),"")</f>
        <v/>
      </c>
      <c r="U100" s="26" t="str">
        <f>IF(COUNTIF(List!D$78:D$122,A100)&gt;=1,IF(INDEX(List!B$78:AA$122,MATCH(A100, List!D$78:D$122, 0),21)=0, "",INDEX(List!B$78:AA$122,MATCH(A100, List!D$78:D$122, 0),21)),"")</f>
        <v/>
      </c>
      <c r="V100" s="224" t="str">
        <f>IF(COUNTIF(List!D$78:D$122,A100)&gt;=1,IF(INDEX(List!B$78:AA$122,MATCH(A100, List!D$78:D$122, 0),22)=0, "",INDEX(List!B$78:AA$122,MATCH(A100, List!D$78:D$122, 0),22)),"")</f>
        <v/>
      </c>
      <c r="W100" s="11" t="str">
        <f>IF(COUNTIF(List!D$48:D$77,A100)&gt;=1,IF(INDEX(List!B$48:AA$77,MATCH(A100, List!D$48:D$77, 0),23)=0, "",INDEX(List!B$48:AA$77,MATCH(A100, List!D$48:D$77, 0),23)),"")</f>
        <v/>
      </c>
      <c r="X100" s="12" t="str">
        <f>IF(COUNTIF(List!D$48:D$77,A100)&gt;=1,IF(INDEX(List!B$48:AA$77,MATCH(A100, List!D$48:D$77, 0),24)=0, "",INDEX(List!B$48:AA$77,MATCH(A100, List!D$48:D$77, 0),24)),"")</f>
        <v/>
      </c>
      <c r="Y100" s="12" t="str">
        <f>IF(COUNTIF(List!D$48:D$77,A100)&gt;=1,IF(INDEX(List!B$48:AA$77,MATCH(A100, List!D$48:D$77, 0),25)=0, "",INDEX(List!B$48:AA$77,MATCH(A100, List!D$48:D$77, 0),25)),"")</f>
        <v/>
      </c>
      <c r="Z100" s="10" t="str">
        <f>IF(COUNTIF(List!D$48:D$77,A100)&gt;=1,IF(INDEX(List!B$48:AA$77,MATCH(A100, List!D$48:D$77, 0),26)=0, "",INDEX(List!B$48:AA$77,MATCH(A100, List!D$48:D$77, 0),26)),"")</f>
        <v/>
      </c>
    </row>
    <row r="101" spans="1:26" ht="13.9" customHeight="1" x14ac:dyDescent="0.25">
      <c r="A101" s="254">
        <v>98</v>
      </c>
      <c r="B101" s="25" t="str">
        <f t="shared" si="1"/>
        <v/>
      </c>
      <c r="C101" s="228" t="str">
        <f>IF(A101&lt;=MAX(List!D$8:D$122), 'Tab Sheet'!A101, "")</f>
        <v/>
      </c>
      <c r="D101" s="233" t="str">
        <f>IF(COUNTIF(List!D$8:D$122,A101)&gt;=1,INDEX(List!B$8:AA$122,MATCH(A101, List!D$8:D$122, 0),4),"")</f>
        <v/>
      </c>
      <c r="E101" s="43" t="str">
        <f>IF(COUNTIF(List!D$8:D$122,A101)&gt;=1,IF(INDEX(List!B$8:AA$122,MATCH(A101, List!D$8:D$122, 0),5)=0, "", INDEX(List!B$8:AA$122,MATCH(A101, List!D$8:D$122, 0),5)),"")</f>
        <v/>
      </c>
      <c r="F101" s="26" t="str">
        <f>IF(COUNTIF(List!D$8:D$122,A101)&gt;=1,IF(INDEX(List!B$8:AA$122,MATCH(A101, List!D$8:D$122, 0),6)=0, "",INDEX(List!B$8:AA$122,MATCH(A101, List!D$8:D$122, 0),6)),"")</f>
        <v/>
      </c>
      <c r="G101" s="223" t="str">
        <f>IF(COUNTIF(List!D$8:D$122,A101)&gt;=1,IF(INDEX(List!B$8:AA$122,MATCH(A101, List!D$8:D$122, 0),7)=0, "",INDEX(List!B$8:AA$122,MATCH(A101, List!D$8:D$122, 0),7)),"")</f>
        <v/>
      </c>
      <c r="H101" s="223" t="str">
        <f>IF(COUNTIF(List!D$8:D$122,A101)&gt;=1,IF(INDEX(List!B$8:AA$122,MATCH(A101, List!D$8:D$122, 0),8)=0, "",INDEX(List!B$8:AA$122,MATCH(A101, List!D$8:D$122, 0),8)),"")</f>
        <v/>
      </c>
      <c r="I101" s="223" t="str">
        <f>IF(COUNTIF(List!D$8:D$122,A101)&gt;=1,IF(INDEX(List!B$8:AA$122,MATCH(A101, List!D$8:D$122, 0),20)=0, "",INDEX(List!B$8:AA$122,MATCH(A101, List!D$8:D$122, 0),20)),"")</f>
        <v/>
      </c>
      <c r="J101" s="223" t="str">
        <f>IF(COUNTIF(List!D$8:D$122,A101)&gt;=1,IF(INDEX(List!B$8:AA$122,MATCH(A101, List!D$8:D$122, 0),9)=0, "",INDEX(List!B$8:AA$122,MATCH(A101, List!D$8:D$122, 0),9)),"")</f>
        <v/>
      </c>
      <c r="K101" s="223" t="str">
        <f>IF(COUNTIF(List!D$8:D$122,A101)&gt;=1,IF(INDEX(List!B$8:AA$122,MATCH(A101, List!D$8:D$122, 0),10)=0, "",INDEX(List!B$8:AA$122,MATCH(A101, List!D$8:D$122, 0),10)),"")</f>
        <v/>
      </c>
      <c r="L101" s="223" t="str">
        <f>IF(COUNTIF(List!D$8:D$122,A101)&gt;=1,IF(INDEX(List!B$8:AA$122,MATCH(A101, List!D$8:D$122, 0),11)=0, "",INDEX(List!B$8:AA$122,MATCH(A101, List!D$8:D$122, 0),11)),"")</f>
        <v/>
      </c>
      <c r="M101" s="224" t="str">
        <f>IF(COUNTIF(List!D$8:D$122,A101)&gt;=1,IF(INDEX(List!B$8:AA$122,MATCH(A101, List!D$8:D$122, 0),12)=0, "",INDEX(List!B$8:AA$122,MATCH(A101, List!D$8:D$122, 0),12)),"")</f>
        <v/>
      </c>
      <c r="N101" s="11" t="str">
        <f>IF(COUNTIF(List!D$8:D$122,A101)&gt;=1,IF(INDEX(List!B$8:AA$122,MATCH(A101, List!D$8:D$122, 0),13)=0, "",INDEX(List!B$8:AA$122,MATCH(A101, List!D$8:D$122, 0),13)),"")</f>
        <v/>
      </c>
      <c r="O101" s="12" t="str">
        <f>IF(COUNTIF(List!D$8:D$122,A101)&gt;=1,IF(INDEX(List!B$8:AA$122,MATCH(A101, List!D$8:D$122, 0),14)=0, "",INDEX(List!B$8:AA$122,MATCH(A101, List!D$8:D$122, 0),14)),"")</f>
        <v/>
      </c>
      <c r="P101" s="12" t="str">
        <f>IF(COUNTIF(List!D$8:D$122,A101)&gt;=1,IF(INDEX(List!B$8:AA$122,MATCH(A101, List!D$8:D$122, 0),15)=0, "",INDEX(List!B$8:AA$122,MATCH(A101, List!D$8:D$122, 0),15)),"")</f>
        <v/>
      </c>
      <c r="Q101" s="12" t="str">
        <f>IF(COUNTIF(List!D$8:D$122,A101)&gt;=1,IF(INDEX(List!B$8:AA$122,MATCH(A101, List!D$8:D$122, 0),16)=0, "",INDEX(List!B$8:AA$122,MATCH(A101, List!D$8:D$122, 0),16)),"")</f>
        <v/>
      </c>
      <c r="R101" s="12" t="str">
        <f>IF(COUNTIF(List!D$8:D$122,A101)&gt;=1,IF(INDEX(List!B$8:AA$122,MATCH(A101, List!D$8:D$122, 0),17)=0, "",INDEX(List!B$8:AA$122,MATCH(A101, List!D$8:D$122, 0),17)),"")</f>
        <v/>
      </c>
      <c r="S101" s="12" t="str">
        <f>IF(COUNTIF(List!D$8:D$122,A101)&gt;=1,IF(INDEX(List!B$8:AA$122,MATCH(A101, List!D$8:D$122, 0),18)=0, "",INDEX(List!B$8:AA$122,MATCH(A101, List!D$8:D$122, 0),18)),"")</f>
        <v/>
      </c>
      <c r="T101" s="10" t="str">
        <f>IF(COUNTIF(List!D$8:D$122,A101)&gt;=1,IF(INDEX(List!B$8:AA$122,MATCH(A101, List!D$8:D$122, 0),19)=0, "",INDEX(List!B$8:AA$122,MATCH(A101, List!D$8:D$122, 0),19)),"")</f>
        <v/>
      </c>
      <c r="U101" s="26" t="str">
        <f>IF(COUNTIF(List!D$78:D$122,A101)&gt;=1,IF(INDEX(List!B$78:AA$122,MATCH(A101, List!D$78:D$122, 0),21)=0, "",INDEX(List!B$78:AA$122,MATCH(A101, List!D$78:D$122, 0),21)),"")</f>
        <v/>
      </c>
      <c r="V101" s="224" t="str">
        <f>IF(COUNTIF(List!D$78:D$122,A101)&gt;=1,IF(INDEX(List!B$78:AA$122,MATCH(A101, List!D$78:D$122, 0),22)=0, "",INDEX(List!B$78:AA$122,MATCH(A101, List!D$78:D$122, 0),22)),"")</f>
        <v/>
      </c>
      <c r="W101" s="11" t="str">
        <f>IF(COUNTIF(List!D$48:D$77,A101)&gt;=1,IF(INDEX(List!B$48:AA$77,MATCH(A101, List!D$48:D$77, 0),23)=0, "",INDEX(List!B$48:AA$77,MATCH(A101, List!D$48:D$77, 0),23)),"")</f>
        <v/>
      </c>
      <c r="X101" s="12" t="str">
        <f>IF(COUNTIF(List!D$48:D$77,A101)&gt;=1,IF(INDEX(List!B$48:AA$77,MATCH(A101, List!D$48:D$77, 0),24)=0, "",INDEX(List!B$48:AA$77,MATCH(A101, List!D$48:D$77, 0),24)),"")</f>
        <v/>
      </c>
      <c r="Y101" s="12" t="str">
        <f>IF(COUNTIF(List!D$48:D$77,A101)&gt;=1,IF(INDEX(List!B$48:AA$77,MATCH(A101, List!D$48:D$77, 0),25)=0, "",INDEX(List!B$48:AA$77,MATCH(A101, List!D$48:D$77, 0),25)),"")</f>
        <v/>
      </c>
      <c r="Z101" s="10" t="str">
        <f>IF(COUNTIF(List!D$48:D$77,A101)&gt;=1,IF(INDEX(List!B$48:AA$77,MATCH(A101, List!D$48:D$77, 0),26)=0, "",INDEX(List!B$48:AA$77,MATCH(A101, List!D$48:D$77, 0),26)),"")</f>
        <v/>
      </c>
    </row>
    <row r="102" spans="1:26" ht="13.9" customHeight="1" x14ac:dyDescent="0.25">
      <c r="A102" s="254">
        <v>99</v>
      </c>
      <c r="B102" s="25" t="str">
        <f t="shared" si="1"/>
        <v/>
      </c>
      <c r="C102" s="228" t="str">
        <f>IF(A102&lt;=MAX(List!D$8:D$122), 'Tab Sheet'!A102, "")</f>
        <v/>
      </c>
      <c r="D102" s="233" t="str">
        <f>IF(COUNTIF(List!D$8:D$122,A102)&gt;=1,INDEX(List!B$8:AA$122,MATCH(A102, List!D$8:D$122, 0),4),"")</f>
        <v/>
      </c>
      <c r="E102" s="43" t="str">
        <f>IF(COUNTIF(List!D$8:D$122,A102)&gt;=1,IF(INDEX(List!B$8:AA$122,MATCH(A102, List!D$8:D$122, 0),5)=0, "", INDEX(List!B$8:AA$122,MATCH(A102, List!D$8:D$122, 0),5)),"")</f>
        <v/>
      </c>
      <c r="F102" s="26" t="str">
        <f>IF(COUNTIF(List!D$8:D$122,A102)&gt;=1,IF(INDEX(List!B$8:AA$122,MATCH(A102, List!D$8:D$122, 0),6)=0, "",INDEX(List!B$8:AA$122,MATCH(A102, List!D$8:D$122, 0),6)),"")</f>
        <v/>
      </c>
      <c r="G102" s="223" t="str">
        <f>IF(COUNTIF(List!D$8:D$122,A102)&gt;=1,IF(INDEX(List!B$8:AA$122,MATCH(A102, List!D$8:D$122, 0),7)=0, "",INDEX(List!B$8:AA$122,MATCH(A102, List!D$8:D$122, 0),7)),"")</f>
        <v/>
      </c>
      <c r="H102" s="223" t="str">
        <f>IF(COUNTIF(List!D$8:D$122,A102)&gt;=1,IF(INDEX(List!B$8:AA$122,MATCH(A102, List!D$8:D$122, 0),8)=0, "",INDEX(List!B$8:AA$122,MATCH(A102, List!D$8:D$122, 0),8)),"")</f>
        <v/>
      </c>
      <c r="I102" s="223" t="str">
        <f>IF(COUNTIF(List!D$8:D$122,A102)&gt;=1,IF(INDEX(List!B$8:AA$122,MATCH(A102, List!D$8:D$122, 0),20)=0, "",INDEX(List!B$8:AA$122,MATCH(A102, List!D$8:D$122, 0),20)),"")</f>
        <v/>
      </c>
      <c r="J102" s="223" t="str">
        <f>IF(COUNTIF(List!D$8:D$122,A102)&gt;=1,IF(INDEX(List!B$8:AA$122,MATCH(A102, List!D$8:D$122, 0),9)=0, "",INDEX(List!B$8:AA$122,MATCH(A102, List!D$8:D$122, 0),9)),"")</f>
        <v/>
      </c>
      <c r="K102" s="223" t="str">
        <f>IF(COUNTIF(List!D$8:D$122,A102)&gt;=1,IF(INDEX(List!B$8:AA$122,MATCH(A102, List!D$8:D$122, 0),10)=0, "",INDEX(List!B$8:AA$122,MATCH(A102, List!D$8:D$122, 0),10)),"")</f>
        <v/>
      </c>
      <c r="L102" s="223" t="str">
        <f>IF(COUNTIF(List!D$8:D$122,A102)&gt;=1,IF(INDEX(List!B$8:AA$122,MATCH(A102, List!D$8:D$122, 0),11)=0, "",INDEX(List!B$8:AA$122,MATCH(A102, List!D$8:D$122, 0),11)),"")</f>
        <v/>
      </c>
      <c r="M102" s="224" t="str">
        <f>IF(COUNTIF(List!D$8:D$122,A102)&gt;=1,IF(INDEX(List!B$8:AA$122,MATCH(A102, List!D$8:D$122, 0),12)=0, "",INDEX(List!B$8:AA$122,MATCH(A102, List!D$8:D$122, 0),12)),"")</f>
        <v/>
      </c>
      <c r="N102" s="11" t="str">
        <f>IF(COUNTIF(List!D$8:D$122,A102)&gt;=1,IF(INDEX(List!B$8:AA$122,MATCH(A102, List!D$8:D$122, 0),13)=0, "",INDEX(List!B$8:AA$122,MATCH(A102, List!D$8:D$122, 0),13)),"")</f>
        <v/>
      </c>
      <c r="O102" s="12" t="str">
        <f>IF(COUNTIF(List!D$8:D$122,A102)&gt;=1,IF(INDEX(List!B$8:AA$122,MATCH(A102, List!D$8:D$122, 0),14)=0, "",INDEX(List!B$8:AA$122,MATCH(A102, List!D$8:D$122, 0),14)),"")</f>
        <v/>
      </c>
      <c r="P102" s="12" t="str">
        <f>IF(COUNTIF(List!D$8:D$122,A102)&gt;=1,IF(INDEX(List!B$8:AA$122,MATCH(A102, List!D$8:D$122, 0),15)=0, "",INDEX(List!B$8:AA$122,MATCH(A102, List!D$8:D$122, 0),15)),"")</f>
        <v/>
      </c>
      <c r="Q102" s="12" t="str">
        <f>IF(COUNTIF(List!D$8:D$122,A102)&gt;=1,IF(INDEX(List!B$8:AA$122,MATCH(A102, List!D$8:D$122, 0),16)=0, "",INDEX(List!B$8:AA$122,MATCH(A102, List!D$8:D$122, 0),16)),"")</f>
        <v/>
      </c>
      <c r="R102" s="12" t="str">
        <f>IF(COUNTIF(List!D$8:D$122,A102)&gt;=1,IF(INDEX(List!B$8:AA$122,MATCH(A102, List!D$8:D$122, 0),17)=0, "",INDEX(List!B$8:AA$122,MATCH(A102, List!D$8:D$122, 0),17)),"")</f>
        <v/>
      </c>
      <c r="S102" s="12" t="str">
        <f>IF(COUNTIF(List!D$8:D$122,A102)&gt;=1,IF(INDEX(List!B$8:AA$122,MATCH(A102, List!D$8:D$122, 0),18)=0, "",INDEX(List!B$8:AA$122,MATCH(A102, List!D$8:D$122, 0),18)),"")</f>
        <v/>
      </c>
      <c r="T102" s="10" t="str">
        <f>IF(COUNTIF(List!D$8:D$122,A102)&gt;=1,IF(INDEX(List!B$8:AA$122,MATCH(A102, List!D$8:D$122, 0),19)=0, "",INDEX(List!B$8:AA$122,MATCH(A102, List!D$8:D$122, 0),19)),"")</f>
        <v/>
      </c>
      <c r="U102" s="26" t="str">
        <f>IF(COUNTIF(List!D$78:D$122,A102)&gt;=1,IF(INDEX(List!B$78:AA$122,MATCH(A102, List!D$78:D$122, 0),21)=0, "",INDEX(List!B$78:AA$122,MATCH(A102, List!D$78:D$122, 0),21)),"")</f>
        <v/>
      </c>
      <c r="V102" s="224" t="str">
        <f>IF(COUNTIF(List!D$78:D$122,A102)&gt;=1,IF(INDEX(List!B$78:AA$122,MATCH(A102, List!D$78:D$122, 0),22)=0, "",INDEX(List!B$78:AA$122,MATCH(A102, List!D$78:D$122, 0),22)),"")</f>
        <v/>
      </c>
      <c r="W102" s="11" t="str">
        <f>IF(COUNTIF(List!D$48:D$77,A102)&gt;=1,IF(INDEX(List!B$48:AA$77,MATCH(A102, List!D$48:D$77, 0),23)=0, "",INDEX(List!B$48:AA$77,MATCH(A102, List!D$48:D$77, 0),23)),"")</f>
        <v/>
      </c>
      <c r="X102" s="12" t="str">
        <f>IF(COUNTIF(List!D$48:D$77,A102)&gt;=1,IF(INDEX(List!B$48:AA$77,MATCH(A102, List!D$48:D$77, 0),24)=0, "",INDEX(List!B$48:AA$77,MATCH(A102, List!D$48:D$77, 0),24)),"")</f>
        <v/>
      </c>
      <c r="Y102" s="12" t="str">
        <f>IF(COUNTIF(List!D$48:D$77,A102)&gt;=1,IF(INDEX(List!B$48:AA$77,MATCH(A102, List!D$48:D$77, 0),25)=0, "",INDEX(List!B$48:AA$77,MATCH(A102, List!D$48:D$77, 0),25)),"")</f>
        <v/>
      </c>
      <c r="Z102" s="10" t="str">
        <f>IF(COUNTIF(List!D$48:D$77,A102)&gt;=1,IF(INDEX(List!B$48:AA$77,MATCH(A102, List!D$48:D$77, 0),26)=0, "",INDEX(List!B$48:AA$77,MATCH(A102, List!D$48:D$77, 0),26)),"")</f>
        <v/>
      </c>
    </row>
    <row r="103" spans="1:26" ht="13.9" customHeight="1" x14ac:dyDescent="0.25">
      <c r="A103" s="254">
        <v>100</v>
      </c>
      <c r="B103" s="25" t="str">
        <f t="shared" si="1"/>
        <v/>
      </c>
      <c r="C103" s="228" t="str">
        <f>IF(A103&lt;=MAX(List!D$8:D$122), 'Tab Sheet'!A103, "")</f>
        <v/>
      </c>
      <c r="D103" s="233" t="str">
        <f>IF(COUNTIF(List!D$8:D$122,A103)&gt;=1,INDEX(List!B$8:AA$122,MATCH(A103, List!D$8:D$122, 0),4),"")</f>
        <v/>
      </c>
      <c r="E103" s="43" t="str">
        <f>IF(COUNTIF(List!D$8:D$122,A103)&gt;=1,IF(INDEX(List!B$8:AA$122,MATCH(A103, List!D$8:D$122, 0),5)=0, "", INDEX(List!B$8:AA$122,MATCH(A103, List!D$8:D$122, 0),5)),"")</f>
        <v/>
      </c>
      <c r="F103" s="26" t="str">
        <f>IF(COUNTIF(List!D$8:D$122,A103)&gt;=1,IF(INDEX(List!B$8:AA$122,MATCH(A103, List!D$8:D$122, 0),6)=0, "",INDEX(List!B$8:AA$122,MATCH(A103, List!D$8:D$122, 0),6)),"")</f>
        <v/>
      </c>
      <c r="G103" s="223" t="str">
        <f>IF(COUNTIF(List!D$8:D$122,A103)&gt;=1,IF(INDEX(List!B$8:AA$122,MATCH(A103, List!D$8:D$122, 0),7)=0, "",INDEX(List!B$8:AA$122,MATCH(A103, List!D$8:D$122, 0),7)),"")</f>
        <v/>
      </c>
      <c r="H103" s="223" t="str">
        <f>IF(COUNTIF(List!D$8:D$122,A103)&gt;=1,IF(INDEX(List!B$8:AA$122,MATCH(A103, List!D$8:D$122, 0),8)=0, "",INDEX(List!B$8:AA$122,MATCH(A103, List!D$8:D$122, 0),8)),"")</f>
        <v/>
      </c>
      <c r="I103" s="223" t="str">
        <f>IF(COUNTIF(List!D$8:D$122,A103)&gt;=1,IF(INDEX(List!B$8:AA$122,MATCH(A103, List!D$8:D$122, 0),20)=0, "",INDEX(List!B$8:AA$122,MATCH(A103, List!D$8:D$122, 0),20)),"")</f>
        <v/>
      </c>
      <c r="J103" s="223" t="str">
        <f>IF(COUNTIF(List!D$8:D$122,A103)&gt;=1,IF(INDEX(List!B$8:AA$122,MATCH(A103, List!D$8:D$122, 0),9)=0, "",INDEX(List!B$8:AA$122,MATCH(A103, List!D$8:D$122, 0),9)),"")</f>
        <v/>
      </c>
      <c r="K103" s="223" t="str">
        <f>IF(COUNTIF(List!D$8:D$122,A103)&gt;=1,IF(INDEX(List!B$8:AA$122,MATCH(A103, List!D$8:D$122, 0),10)=0, "",INDEX(List!B$8:AA$122,MATCH(A103, List!D$8:D$122, 0),10)),"")</f>
        <v/>
      </c>
      <c r="L103" s="223" t="str">
        <f>IF(COUNTIF(List!D$8:D$122,A103)&gt;=1,IF(INDEX(List!B$8:AA$122,MATCH(A103, List!D$8:D$122, 0),11)=0, "",INDEX(List!B$8:AA$122,MATCH(A103, List!D$8:D$122, 0),11)),"")</f>
        <v/>
      </c>
      <c r="M103" s="224" t="str">
        <f>IF(COUNTIF(List!D$8:D$122,A103)&gt;=1,IF(INDEX(List!B$8:AA$122,MATCH(A103, List!D$8:D$122, 0),12)=0, "",INDEX(List!B$8:AA$122,MATCH(A103, List!D$8:D$122, 0),12)),"")</f>
        <v/>
      </c>
      <c r="N103" s="11" t="str">
        <f>IF(COUNTIF(List!D$8:D$122,A103)&gt;=1,IF(INDEX(List!B$8:AA$122,MATCH(A103, List!D$8:D$122, 0),13)=0, "",INDEX(List!B$8:AA$122,MATCH(A103, List!D$8:D$122, 0),13)),"")</f>
        <v/>
      </c>
      <c r="O103" s="12" t="str">
        <f>IF(COUNTIF(List!D$8:D$122,A103)&gt;=1,IF(INDEX(List!B$8:AA$122,MATCH(A103, List!D$8:D$122, 0),14)=0, "",INDEX(List!B$8:AA$122,MATCH(A103, List!D$8:D$122, 0),14)),"")</f>
        <v/>
      </c>
      <c r="P103" s="12" t="str">
        <f>IF(COUNTIF(List!D$8:D$122,A103)&gt;=1,IF(INDEX(List!B$8:AA$122,MATCH(A103, List!D$8:D$122, 0),15)=0, "",INDEX(List!B$8:AA$122,MATCH(A103, List!D$8:D$122, 0),15)),"")</f>
        <v/>
      </c>
      <c r="Q103" s="12" t="str">
        <f>IF(COUNTIF(List!D$8:D$122,A103)&gt;=1,IF(INDEX(List!B$8:AA$122,MATCH(A103, List!D$8:D$122, 0),16)=0, "",INDEX(List!B$8:AA$122,MATCH(A103, List!D$8:D$122, 0),16)),"")</f>
        <v/>
      </c>
      <c r="R103" s="12" t="str">
        <f>IF(COUNTIF(List!D$8:D$122,A103)&gt;=1,IF(INDEX(List!B$8:AA$122,MATCH(A103, List!D$8:D$122, 0),17)=0, "",INDEX(List!B$8:AA$122,MATCH(A103, List!D$8:D$122, 0),17)),"")</f>
        <v/>
      </c>
      <c r="S103" s="12" t="str">
        <f>IF(COUNTIF(List!D$8:D$122,A103)&gt;=1,IF(INDEX(List!B$8:AA$122,MATCH(A103, List!D$8:D$122, 0),18)=0, "",INDEX(List!B$8:AA$122,MATCH(A103, List!D$8:D$122, 0),18)),"")</f>
        <v/>
      </c>
      <c r="T103" s="10" t="str">
        <f>IF(COUNTIF(List!D$8:D$122,A103)&gt;=1,IF(INDEX(List!B$8:AA$122,MATCH(A103, List!D$8:D$122, 0),19)=0, "",INDEX(List!B$8:AA$122,MATCH(A103, List!D$8:D$122, 0),19)),"")</f>
        <v/>
      </c>
      <c r="U103" s="26" t="str">
        <f>IF(COUNTIF(List!D$78:D$122,A103)&gt;=1,IF(INDEX(List!B$78:AA$122,MATCH(A103, List!D$78:D$122, 0),21)=0, "",INDEX(List!B$78:AA$122,MATCH(A103, List!D$78:D$122, 0),21)),"")</f>
        <v/>
      </c>
      <c r="V103" s="224" t="str">
        <f>IF(COUNTIF(List!D$78:D$122,A103)&gt;=1,IF(INDEX(List!B$78:AA$122,MATCH(A103, List!D$78:D$122, 0),22)=0, "",INDEX(List!B$78:AA$122,MATCH(A103, List!D$78:D$122, 0),22)),"")</f>
        <v/>
      </c>
      <c r="W103" s="11" t="str">
        <f>IF(COUNTIF(List!D$48:D$77,A103)&gt;=1,IF(INDEX(List!B$48:AA$77,MATCH(A103, List!D$48:D$77, 0),23)=0, "",INDEX(List!B$48:AA$77,MATCH(A103, List!D$48:D$77, 0),23)),"")</f>
        <v/>
      </c>
      <c r="X103" s="12" t="str">
        <f>IF(COUNTIF(List!D$48:D$77,A103)&gt;=1,IF(INDEX(List!B$48:AA$77,MATCH(A103, List!D$48:D$77, 0),24)=0, "",INDEX(List!B$48:AA$77,MATCH(A103, List!D$48:D$77, 0),24)),"")</f>
        <v/>
      </c>
      <c r="Y103" s="12" t="str">
        <f>IF(COUNTIF(List!D$48:D$77,A103)&gt;=1,IF(INDEX(List!B$48:AA$77,MATCH(A103, List!D$48:D$77, 0),25)=0, "",INDEX(List!B$48:AA$77,MATCH(A103, List!D$48:D$77, 0),25)),"")</f>
        <v/>
      </c>
      <c r="Z103" s="10" t="str">
        <f>IF(COUNTIF(List!D$48:D$77,A103)&gt;=1,IF(INDEX(List!B$48:AA$77,MATCH(A103, List!D$48:D$77, 0),26)=0, "",INDEX(List!B$48:AA$77,MATCH(A103, List!D$48:D$77, 0),26)),"")</f>
        <v/>
      </c>
    </row>
    <row r="104" spans="1:26" ht="13.9" customHeight="1" x14ac:dyDescent="0.25">
      <c r="A104" s="254">
        <v>101</v>
      </c>
      <c r="B104" s="25" t="str">
        <f t="shared" si="1"/>
        <v/>
      </c>
      <c r="C104" s="228" t="str">
        <f>IF(A104&lt;=MAX(List!D$8:D$122), 'Tab Sheet'!A104, "")</f>
        <v/>
      </c>
      <c r="D104" s="233" t="str">
        <f>IF(COUNTIF(List!D$8:D$122,A104)&gt;=1,INDEX(List!B$8:AA$122,MATCH(A104, List!D$8:D$122, 0),4),"")</f>
        <v/>
      </c>
      <c r="E104" s="43" t="str">
        <f>IF(COUNTIF(List!D$8:D$122,A104)&gt;=1,IF(INDEX(List!B$8:AA$122,MATCH(A104, List!D$8:D$122, 0),5)=0, "", INDEX(List!B$8:AA$122,MATCH(A104, List!D$8:D$122, 0),5)),"")</f>
        <v/>
      </c>
      <c r="F104" s="26" t="str">
        <f>IF(COUNTIF(List!D$8:D$122,A104)&gt;=1,IF(INDEX(List!B$8:AA$122,MATCH(A104, List!D$8:D$122, 0),6)=0, "",INDEX(List!B$8:AA$122,MATCH(A104, List!D$8:D$122, 0),6)),"")</f>
        <v/>
      </c>
      <c r="G104" s="223" t="str">
        <f>IF(COUNTIF(List!D$8:D$122,A104)&gt;=1,IF(INDEX(List!B$8:AA$122,MATCH(A104, List!D$8:D$122, 0),7)=0, "",INDEX(List!B$8:AA$122,MATCH(A104, List!D$8:D$122, 0),7)),"")</f>
        <v/>
      </c>
      <c r="H104" s="223" t="str">
        <f>IF(COUNTIF(List!D$8:D$122,A104)&gt;=1,IF(INDEX(List!B$8:AA$122,MATCH(A104, List!D$8:D$122, 0),8)=0, "",INDEX(List!B$8:AA$122,MATCH(A104, List!D$8:D$122, 0),8)),"")</f>
        <v/>
      </c>
      <c r="I104" s="223" t="str">
        <f>IF(COUNTIF(List!D$8:D$122,A104)&gt;=1,IF(INDEX(List!B$8:AA$122,MATCH(A104, List!D$8:D$122, 0),20)=0, "",INDEX(List!B$8:AA$122,MATCH(A104, List!D$8:D$122, 0),20)),"")</f>
        <v/>
      </c>
      <c r="J104" s="223" t="str">
        <f>IF(COUNTIF(List!D$8:D$122,A104)&gt;=1,IF(INDEX(List!B$8:AA$122,MATCH(A104, List!D$8:D$122, 0),9)=0, "",INDEX(List!B$8:AA$122,MATCH(A104, List!D$8:D$122, 0),9)),"")</f>
        <v/>
      </c>
      <c r="K104" s="223" t="str">
        <f>IF(COUNTIF(List!D$8:D$122,A104)&gt;=1,IF(INDEX(List!B$8:AA$122,MATCH(A104, List!D$8:D$122, 0),10)=0, "",INDEX(List!B$8:AA$122,MATCH(A104, List!D$8:D$122, 0),10)),"")</f>
        <v/>
      </c>
      <c r="L104" s="223" t="str">
        <f>IF(COUNTIF(List!D$8:D$122,A104)&gt;=1,IF(INDEX(List!B$8:AA$122,MATCH(A104, List!D$8:D$122, 0),11)=0, "",INDEX(List!B$8:AA$122,MATCH(A104, List!D$8:D$122, 0),11)),"")</f>
        <v/>
      </c>
      <c r="M104" s="224" t="str">
        <f>IF(COUNTIF(List!D$8:D$122,A104)&gt;=1,IF(INDEX(List!B$8:AA$122,MATCH(A104, List!D$8:D$122, 0),12)=0, "",INDEX(List!B$8:AA$122,MATCH(A104, List!D$8:D$122, 0),12)),"")</f>
        <v/>
      </c>
      <c r="N104" s="11" t="str">
        <f>IF(COUNTIF(List!D$8:D$122,A104)&gt;=1,IF(INDEX(List!B$8:AA$122,MATCH(A104, List!D$8:D$122, 0),13)=0, "",INDEX(List!B$8:AA$122,MATCH(A104, List!D$8:D$122, 0),13)),"")</f>
        <v/>
      </c>
      <c r="O104" s="12" t="str">
        <f>IF(COUNTIF(List!D$8:D$122,A104)&gt;=1,IF(INDEX(List!B$8:AA$122,MATCH(A104, List!D$8:D$122, 0),14)=0, "",INDEX(List!B$8:AA$122,MATCH(A104, List!D$8:D$122, 0),14)),"")</f>
        <v/>
      </c>
      <c r="P104" s="12" t="str">
        <f>IF(COUNTIF(List!D$8:D$122,A104)&gt;=1,IF(INDEX(List!B$8:AA$122,MATCH(A104, List!D$8:D$122, 0),15)=0, "",INDEX(List!B$8:AA$122,MATCH(A104, List!D$8:D$122, 0),15)),"")</f>
        <v/>
      </c>
      <c r="Q104" s="12" t="str">
        <f>IF(COUNTIF(List!D$8:D$122,A104)&gt;=1,IF(INDEX(List!B$8:AA$122,MATCH(A104, List!D$8:D$122, 0),16)=0, "",INDEX(List!B$8:AA$122,MATCH(A104, List!D$8:D$122, 0),16)),"")</f>
        <v/>
      </c>
      <c r="R104" s="12" t="str">
        <f>IF(COUNTIF(List!D$8:D$122,A104)&gt;=1,IF(INDEX(List!B$8:AA$122,MATCH(A104, List!D$8:D$122, 0),17)=0, "",INDEX(List!B$8:AA$122,MATCH(A104, List!D$8:D$122, 0),17)),"")</f>
        <v/>
      </c>
      <c r="S104" s="12" t="str">
        <f>IF(COUNTIF(List!D$8:D$122,A104)&gt;=1,IF(INDEX(List!B$8:AA$122,MATCH(A104, List!D$8:D$122, 0),18)=0, "",INDEX(List!B$8:AA$122,MATCH(A104, List!D$8:D$122, 0),18)),"")</f>
        <v/>
      </c>
      <c r="T104" s="10" t="str">
        <f>IF(COUNTIF(List!D$8:D$122,A104)&gt;=1,IF(INDEX(List!B$8:AA$122,MATCH(A104, List!D$8:D$122, 0),19)=0, "",INDEX(List!B$8:AA$122,MATCH(A104, List!D$8:D$122, 0),19)),"")</f>
        <v/>
      </c>
      <c r="U104" s="26" t="str">
        <f>IF(COUNTIF(List!D$78:D$122,A104)&gt;=1,IF(INDEX(List!B$78:AA$122,MATCH(A104, List!D$78:D$122, 0),21)=0, "",INDEX(List!B$78:AA$122,MATCH(A104, List!D$78:D$122, 0),21)),"")</f>
        <v/>
      </c>
      <c r="V104" s="224" t="str">
        <f>IF(COUNTIF(List!D$78:D$122,A104)&gt;=1,IF(INDEX(List!B$78:AA$122,MATCH(A104, List!D$78:D$122, 0),22)=0, "",INDEX(List!B$78:AA$122,MATCH(A104, List!D$78:D$122, 0),22)),"")</f>
        <v/>
      </c>
      <c r="W104" s="11" t="str">
        <f>IF(COUNTIF(List!D$48:D$77,A104)&gt;=1,IF(INDEX(List!B$48:AA$77,MATCH(A104, List!D$48:D$77, 0),23)=0, "",INDEX(List!B$48:AA$77,MATCH(A104, List!D$48:D$77, 0),23)),"")</f>
        <v/>
      </c>
      <c r="X104" s="12" t="str">
        <f>IF(COUNTIF(List!D$48:D$77,A104)&gt;=1,IF(INDEX(List!B$48:AA$77,MATCH(A104, List!D$48:D$77, 0),24)=0, "",INDEX(List!B$48:AA$77,MATCH(A104, List!D$48:D$77, 0),24)),"")</f>
        <v/>
      </c>
      <c r="Y104" s="12" t="str">
        <f>IF(COUNTIF(List!D$48:D$77,A104)&gt;=1,IF(INDEX(List!B$48:AA$77,MATCH(A104, List!D$48:D$77, 0),25)=0, "",INDEX(List!B$48:AA$77,MATCH(A104, List!D$48:D$77, 0),25)),"")</f>
        <v/>
      </c>
      <c r="Z104" s="10" t="str">
        <f>IF(COUNTIF(List!D$48:D$77,A104)&gt;=1,IF(INDEX(List!B$48:AA$77,MATCH(A104, List!D$48:D$77, 0),26)=0, "",INDEX(List!B$48:AA$77,MATCH(A104, List!D$48:D$77, 0),26)),"")</f>
        <v/>
      </c>
    </row>
    <row r="105" spans="1:26" ht="13.9" customHeight="1" x14ac:dyDescent="0.25">
      <c r="A105" s="254">
        <v>102</v>
      </c>
      <c r="B105" s="25" t="str">
        <f t="shared" si="1"/>
        <v/>
      </c>
      <c r="C105" s="228" t="str">
        <f>IF(A105&lt;=MAX(List!D$8:D$122), 'Tab Sheet'!A105, "")</f>
        <v/>
      </c>
      <c r="D105" s="233" t="str">
        <f>IF(COUNTIF(List!D$8:D$122,A105)&gt;=1,INDEX(List!B$8:AA$122,MATCH(A105, List!D$8:D$122, 0),4),"")</f>
        <v/>
      </c>
      <c r="E105" s="43" t="str">
        <f>IF(COUNTIF(List!D$8:D$122,A105)&gt;=1,IF(INDEX(List!B$8:AA$122,MATCH(A105, List!D$8:D$122, 0),5)=0, "", INDEX(List!B$8:AA$122,MATCH(A105, List!D$8:D$122, 0),5)),"")</f>
        <v/>
      </c>
      <c r="F105" s="26" t="str">
        <f>IF(COUNTIF(List!D$8:D$122,A105)&gt;=1,IF(INDEX(List!B$8:AA$122,MATCH(A105, List!D$8:D$122, 0),6)=0, "",INDEX(List!B$8:AA$122,MATCH(A105, List!D$8:D$122, 0),6)),"")</f>
        <v/>
      </c>
      <c r="G105" s="223" t="str">
        <f>IF(COUNTIF(List!D$8:D$122,A105)&gt;=1,IF(INDEX(List!B$8:AA$122,MATCH(A105, List!D$8:D$122, 0),7)=0, "",INDEX(List!B$8:AA$122,MATCH(A105, List!D$8:D$122, 0),7)),"")</f>
        <v/>
      </c>
      <c r="H105" s="223" t="str">
        <f>IF(COUNTIF(List!D$8:D$122,A105)&gt;=1,IF(INDEX(List!B$8:AA$122,MATCH(A105, List!D$8:D$122, 0),8)=0, "",INDEX(List!B$8:AA$122,MATCH(A105, List!D$8:D$122, 0),8)),"")</f>
        <v/>
      </c>
      <c r="I105" s="223" t="str">
        <f>IF(COUNTIF(List!D$8:D$122,A105)&gt;=1,IF(INDEX(List!B$8:AA$122,MATCH(A105, List!D$8:D$122, 0),20)=0, "",INDEX(List!B$8:AA$122,MATCH(A105, List!D$8:D$122, 0),20)),"")</f>
        <v/>
      </c>
      <c r="J105" s="223" t="str">
        <f>IF(COUNTIF(List!D$8:D$122,A105)&gt;=1,IF(INDEX(List!B$8:AA$122,MATCH(A105, List!D$8:D$122, 0),9)=0, "",INDEX(List!B$8:AA$122,MATCH(A105, List!D$8:D$122, 0),9)),"")</f>
        <v/>
      </c>
      <c r="K105" s="223" t="str">
        <f>IF(COUNTIF(List!D$8:D$122,A105)&gt;=1,IF(INDEX(List!B$8:AA$122,MATCH(A105, List!D$8:D$122, 0),10)=0, "",INDEX(List!B$8:AA$122,MATCH(A105, List!D$8:D$122, 0),10)),"")</f>
        <v/>
      </c>
      <c r="L105" s="223" t="str">
        <f>IF(COUNTIF(List!D$8:D$122,A105)&gt;=1,IF(INDEX(List!B$8:AA$122,MATCH(A105, List!D$8:D$122, 0),11)=0, "",INDEX(List!B$8:AA$122,MATCH(A105, List!D$8:D$122, 0),11)),"")</f>
        <v/>
      </c>
      <c r="M105" s="224" t="str">
        <f>IF(COUNTIF(List!D$8:D$122,A105)&gt;=1,IF(INDEX(List!B$8:AA$122,MATCH(A105, List!D$8:D$122, 0),12)=0, "",INDEX(List!B$8:AA$122,MATCH(A105, List!D$8:D$122, 0),12)),"")</f>
        <v/>
      </c>
      <c r="N105" s="11" t="str">
        <f>IF(COUNTIF(List!D$8:D$122,A105)&gt;=1,IF(INDEX(List!B$8:AA$122,MATCH(A105, List!D$8:D$122, 0),13)=0, "",INDEX(List!B$8:AA$122,MATCH(A105, List!D$8:D$122, 0),13)),"")</f>
        <v/>
      </c>
      <c r="O105" s="12" t="str">
        <f>IF(COUNTIF(List!D$8:D$122,A105)&gt;=1,IF(INDEX(List!B$8:AA$122,MATCH(A105, List!D$8:D$122, 0),14)=0, "",INDEX(List!B$8:AA$122,MATCH(A105, List!D$8:D$122, 0),14)),"")</f>
        <v/>
      </c>
      <c r="P105" s="12" t="str">
        <f>IF(COUNTIF(List!D$8:D$122,A105)&gt;=1,IF(INDEX(List!B$8:AA$122,MATCH(A105, List!D$8:D$122, 0),15)=0, "",INDEX(List!B$8:AA$122,MATCH(A105, List!D$8:D$122, 0),15)),"")</f>
        <v/>
      </c>
      <c r="Q105" s="12" t="str">
        <f>IF(COUNTIF(List!D$8:D$122,A105)&gt;=1,IF(INDEX(List!B$8:AA$122,MATCH(A105, List!D$8:D$122, 0),16)=0, "",INDEX(List!B$8:AA$122,MATCH(A105, List!D$8:D$122, 0),16)),"")</f>
        <v/>
      </c>
      <c r="R105" s="12" t="str">
        <f>IF(COUNTIF(List!D$8:D$122,A105)&gt;=1,IF(INDEX(List!B$8:AA$122,MATCH(A105, List!D$8:D$122, 0),17)=0, "",INDEX(List!B$8:AA$122,MATCH(A105, List!D$8:D$122, 0),17)),"")</f>
        <v/>
      </c>
      <c r="S105" s="12" t="str">
        <f>IF(COUNTIF(List!D$8:D$122,A105)&gt;=1,IF(INDEX(List!B$8:AA$122,MATCH(A105, List!D$8:D$122, 0),18)=0, "",INDEX(List!B$8:AA$122,MATCH(A105, List!D$8:D$122, 0),18)),"")</f>
        <v/>
      </c>
      <c r="T105" s="10" t="str">
        <f>IF(COUNTIF(List!D$8:D$122,A105)&gt;=1,IF(INDEX(List!B$8:AA$122,MATCH(A105, List!D$8:D$122, 0),19)=0, "",INDEX(List!B$8:AA$122,MATCH(A105, List!D$8:D$122, 0),19)),"")</f>
        <v/>
      </c>
      <c r="U105" s="26" t="str">
        <f>IF(COUNTIF(List!D$78:D$122,A105)&gt;=1,IF(INDEX(List!B$78:AA$122,MATCH(A105, List!D$78:D$122, 0),21)=0, "",INDEX(List!B$78:AA$122,MATCH(A105, List!D$78:D$122, 0),21)),"")</f>
        <v/>
      </c>
      <c r="V105" s="224" t="str">
        <f>IF(COUNTIF(List!D$78:D$122,A105)&gt;=1,IF(INDEX(List!B$78:AA$122,MATCH(A105, List!D$78:D$122, 0),22)=0, "",INDEX(List!B$78:AA$122,MATCH(A105, List!D$78:D$122, 0),22)),"")</f>
        <v/>
      </c>
      <c r="W105" s="11" t="str">
        <f>IF(COUNTIF(List!D$48:D$77,A105)&gt;=1,IF(INDEX(List!B$48:AA$77,MATCH(A105, List!D$48:D$77, 0),23)=0, "",INDEX(List!B$48:AA$77,MATCH(A105, List!D$48:D$77, 0),23)),"")</f>
        <v/>
      </c>
      <c r="X105" s="12" t="str">
        <f>IF(COUNTIF(List!D$48:D$77,A105)&gt;=1,IF(INDEX(List!B$48:AA$77,MATCH(A105, List!D$48:D$77, 0),24)=0, "",INDEX(List!B$48:AA$77,MATCH(A105, List!D$48:D$77, 0),24)),"")</f>
        <v/>
      </c>
      <c r="Y105" s="12" t="str">
        <f>IF(COUNTIF(List!D$48:D$77,A105)&gt;=1,IF(INDEX(List!B$48:AA$77,MATCH(A105, List!D$48:D$77, 0),25)=0, "",INDEX(List!B$48:AA$77,MATCH(A105, List!D$48:D$77, 0),25)),"")</f>
        <v/>
      </c>
      <c r="Z105" s="10" t="str">
        <f>IF(COUNTIF(List!D$48:D$77,A105)&gt;=1,IF(INDEX(List!B$48:AA$77,MATCH(A105, List!D$48:D$77, 0),26)=0, "",INDEX(List!B$48:AA$77,MATCH(A105, List!D$48:D$77, 0),26)),"")</f>
        <v/>
      </c>
    </row>
    <row r="106" spans="1:26" ht="13.9" customHeight="1" x14ac:dyDescent="0.25">
      <c r="A106" s="254">
        <v>103</v>
      </c>
      <c r="B106" s="25" t="str">
        <f t="shared" si="1"/>
        <v/>
      </c>
      <c r="C106" s="228" t="str">
        <f>IF(A106&lt;=MAX(List!D$8:D$122), 'Tab Sheet'!A106, "")</f>
        <v/>
      </c>
      <c r="D106" s="233" t="str">
        <f>IF(COUNTIF(List!D$8:D$122,A106)&gt;=1,INDEX(List!B$8:AA$122,MATCH(A106, List!D$8:D$122, 0),4),"")</f>
        <v/>
      </c>
      <c r="E106" s="43" t="str">
        <f>IF(COUNTIF(List!D$8:D$122,A106)&gt;=1,IF(INDEX(List!B$8:AA$122,MATCH(A106, List!D$8:D$122, 0),5)=0, "", INDEX(List!B$8:AA$122,MATCH(A106, List!D$8:D$122, 0),5)),"")</f>
        <v/>
      </c>
      <c r="F106" s="26" t="str">
        <f>IF(COUNTIF(List!D$8:D$122,A106)&gt;=1,IF(INDEX(List!B$8:AA$122,MATCH(A106, List!D$8:D$122, 0),6)=0, "",INDEX(List!B$8:AA$122,MATCH(A106, List!D$8:D$122, 0),6)),"")</f>
        <v/>
      </c>
      <c r="G106" s="223" t="str">
        <f>IF(COUNTIF(List!D$8:D$122,A106)&gt;=1,IF(INDEX(List!B$8:AA$122,MATCH(A106, List!D$8:D$122, 0),7)=0, "",INDEX(List!B$8:AA$122,MATCH(A106, List!D$8:D$122, 0),7)),"")</f>
        <v/>
      </c>
      <c r="H106" s="223" t="str">
        <f>IF(COUNTIF(List!D$8:D$122,A106)&gt;=1,IF(INDEX(List!B$8:AA$122,MATCH(A106, List!D$8:D$122, 0),8)=0, "",INDEX(List!B$8:AA$122,MATCH(A106, List!D$8:D$122, 0),8)),"")</f>
        <v/>
      </c>
      <c r="I106" s="223" t="str">
        <f>IF(COUNTIF(List!D$8:D$122,A106)&gt;=1,IF(INDEX(List!B$8:AA$122,MATCH(A106, List!D$8:D$122, 0),20)=0, "",INDEX(List!B$8:AA$122,MATCH(A106, List!D$8:D$122, 0),20)),"")</f>
        <v/>
      </c>
      <c r="J106" s="223" t="str">
        <f>IF(COUNTIF(List!D$8:D$122,A106)&gt;=1,IF(INDEX(List!B$8:AA$122,MATCH(A106, List!D$8:D$122, 0),9)=0, "",INDEX(List!B$8:AA$122,MATCH(A106, List!D$8:D$122, 0),9)),"")</f>
        <v/>
      </c>
      <c r="K106" s="223" t="str">
        <f>IF(COUNTIF(List!D$8:D$122,A106)&gt;=1,IF(INDEX(List!B$8:AA$122,MATCH(A106, List!D$8:D$122, 0),10)=0, "",INDEX(List!B$8:AA$122,MATCH(A106, List!D$8:D$122, 0),10)),"")</f>
        <v/>
      </c>
      <c r="L106" s="223" t="str">
        <f>IF(COUNTIF(List!D$8:D$122,A106)&gt;=1,IF(INDEX(List!B$8:AA$122,MATCH(A106, List!D$8:D$122, 0),11)=0, "",INDEX(List!B$8:AA$122,MATCH(A106, List!D$8:D$122, 0),11)),"")</f>
        <v/>
      </c>
      <c r="M106" s="224" t="str">
        <f>IF(COUNTIF(List!D$8:D$122,A106)&gt;=1,IF(INDEX(List!B$8:AA$122,MATCH(A106, List!D$8:D$122, 0),12)=0, "",INDEX(List!B$8:AA$122,MATCH(A106, List!D$8:D$122, 0),12)),"")</f>
        <v/>
      </c>
      <c r="N106" s="11" t="str">
        <f>IF(COUNTIF(List!D$8:D$122,A106)&gt;=1,IF(INDEX(List!B$8:AA$122,MATCH(A106, List!D$8:D$122, 0),13)=0, "",INDEX(List!B$8:AA$122,MATCH(A106, List!D$8:D$122, 0),13)),"")</f>
        <v/>
      </c>
      <c r="O106" s="12" t="str">
        <f>IF(COUNTIF(List!D$8:D$122,A106)&gt;=1,IF(INDEX(List!B$8:AA$122,MATCH(A106, List!D$8:D$122, 0),14)=0, "",INDEX(List!B$8:AA$122,MATCH(A106, List!D$8:D$122, 0),14)),"")</f>
        <v/>
      </c>
      <c r="P106" s="12" t="str">
        <f>IF(COUNTIF(List!D$8:D$122,A106)&gt;=1,IF(INDEX(List!B$8:AA$122,MATCH(A106, List!D$8:D$122, 0),15)=0, "",INDEX(List!B$8:AA$122,MATCH(A106, List!D$8:D$122, 0),15)),"")</f>
        <v/>
      </c>
      <c r="Q106" s="12" t="str">
        <f>IF(COUNTIF(List!D$8:D$122,A106)&gt;=1,IF(INDEX(List!B$8:AA$122,MATCH(A106, List!D$8:D$122, 0),16)=0, "",INDEX(List!B$8:AA$122,MATCH(A106, List!D$8:D$122, 0),16)),"")</f>
        <v/>
      </c>
      <c r="R106" s="12" t="str">
        <f>IF(COUNTIF(List!D$8:D$122,A106)&gt;=1,IF(INDEX(List!B$8:AA$122,MATCH(A106, List!D$8:D$122, 0),17)=0, "",INDEX(List!B$8:AA$122,MATCH(A106, List!D$8:D$122, 0),17)),"")</f>
        <v/>
      </c>
      <c r="S106" s="12" t="str">
        <f>IF(COUNTIF(List!D$8:D$122,A106)&gt;=1,IF(INDEX(List!B$8:AA$122,MATCH(A106, List!D$8:D$122, 0),18)=0, "",INDEX(List!B$8:AA$122,MATCH(A106, List!D$8:D$122, 0),18)),"")</f>
        <v/>
      </c>
      <c r="T106" s="10" t="str">
        <f>IF(COUNTIF(List!D$8:D$122,A106)&gt;=1,IF(INDEX(List!B$8:AA$122,MATCH(A106, List!D$8:D$122, 0),19)=0, "",INDEX(List!B$8:AA$122,MATCH(A106, List!D$8:D$122, 0),19)),"")</f>
        <v/>
      </c>
      <c r="U106" s="26" t="str">
        <f>IF(COUNTIF(List!D$78:D$122,A106)&gt;=1,IF(INDEX(List!B$78:AA$122,MATCH(A106, List!D$78:D$122, 0),21)=0, "",INDEX(List!B$78:AA$122,MATCH(A106, List!D$78:D$122, 0),21)),"")</f>
        <v/>
      </c>
      <c r="V106" s="224" t="str">
        <f>IF(COUNTIF(List!D$78:D$122,A106)&gt;=1,IF(INDEX(List!B$78:AA$122,MATCH(A106, List!D$78:D$122, 0),22)=0, "",INDEX(List!B$78:AA$122,MATCH(A106, List!D$78:D$122, 0),22)),"")</f>
        <v/>
      </c>
      <c r="W106" s="11" t="str">
        <f>IF(COUNTIF(List!D$48:D$77,A106)&gt;=1,IF(INDEX(List!B$48:AA$77,MATCH(A106, List!D$48:D$77, 0),23)=0, "",INDEX(List!B$48:AA$77,MATCH(A106, List!D$48:D$77, 0),23)),"")</f>
        <v/>
      </c>
      <c r="X106" s="12" t="str">
        <f>IF(COUNTIF(List!D$48:D$77,A106)&gt;=1,IF(INDEX(List!B$48:AA$77,MATCH(A106, List!D$48:D$77, 0),24)=0, "",INDEX(List!B$48:AA$77,MATCH(A106, List!D$48:D$77, 0),24)),"")</f>
        <v/>
      </c>
      <c r="Y106" s="12" t="str">
        <f>IF(COUNTIF(List!D$48:D$77,A106)&gt;=1,IF(INDEX(List!B$48:AA$77,MATCH(A106, List!D$48:D$77, 0),25)=0, "",INDEX(List!B$48:AA$77,MATCH(A106, List!D$48:D$77, 0),25)),"")</f>
        <v/>
      </c>
      <c r="Z106" s="10" t="str">
        <f>IF(COUNTIF(List!D$48:D$77,A106)&gt;=1,IF(INDEX(List!B$48:AA$77,MATCH(A106, List!D$48:D$77, 0),26)=0, "",INDEX(List!B$48:AA$77,MATCH(A106, List!D$48:D$77, 0),26)),"")</f>
        <v/>
      </c>
    </row>
    <row r="107" spans="1:26" ht="13.9" customHeight="1" x14ac:dyDescent="0.25">
      <c r="A107" s="254">
        <v>104</v>
      </c>
      <c r="B107" s="25" t="str">
        <f t="shared" si="1"/>
        <v/>
      </c>
      <c r="C107" s="228" t="str">
        <f>IF(A107&lt;=MAX(List!D$8:D$122), 'Tab Sheet'!A107, "")</f>
        <v/>
      </c>
      <c r="D107" s="233" t="str">
        <f>IF(COUNTIF(List!D$8:D$122,A107)&gt;=1,INDEX(List!B$8:AA$122,MATCH(A107, List!D$8:D$122, 0),4),"")</f>
        <v/>
      </c>
      <c r="E107" s="43" t="str">
        <f>IF(COUNTIF(List!D$8:D$122,A107)&gt;=1,IF(INDEX(List!B$8:AA$122,MATCH(A107, List!D$8:D$122, 0),5)=0, "", INDEX(List!B$8:AA$122,MATCH(A107, List!D$8:D$122, 0),5)),"")</f>
        <v/>
      </c>
      <c r="F107" s="26" t="str">
        <f>IF(COUNTIF(List!D$8:D$122,A107)&gt;=1,IF(INDEX(List!B$8:AA$122,MATCH(A107, List!D$8:D$122, 0),6)=0, "",INDEX(List!B$8:AA$122,MATCH(A107, List!D$8:D$122, 0),6)),"")</f>
        <v/>
      </c>
      <c r="G107" s="223" t="str">
        <f>IF(COUNTIF(List!D$8:D$122,A107)&gt;=1,IF(INDEX(List!B$8:AA$122,MATCH(A107, List!D$8:D$122, 0),7)=0, "",INDEX(List!B$8:AA$122,MATCH(A107, List!D$8:D$122, 0),7)),"")</f>
        <v/>
      </c>
      <c r="H107" s="223" t="str">
        <f>IF(COUNTIF(List!D$8:D$122,A107)&gt;=1,IF(INDEX(List!B$8:AA$122,MATCH(A107, List!D$8:D$122, 0),8)=0, "",INDEX(List!B$8:AA$122,MATCH(A107, List!D$8:D$122, 0),8)),"")</f>
        <v/>
      </c>
      <c r="I107" s="223" t="str">
        <f>IF(COUNTIF(List!D$8:D$122,A107)&gt;=1,IF(INDEX(List!B$8:AA$122,MATCH(A107, List!D$8:D$122, 0),20)=0, "",INDEX(List!B$8:AA$122,MATCH(A107, List!D$8:D$122, 0),20)),"")</f>
        <v/>
      </c>
      <c r="J107" s="223" t="str">
        <f>IF(COUNTIF(List!D$8:D$122,A107)&gt;=1,IF(INDEX(List!B$8:AA$122,MATCH(A107, List!D$8:D$122, 0),9)=0, "",INDEX(List!B$8:AA$122,MATCH(A107, List!D$8:D$122, 0),9)),"")</f>
        <v/>
      </c>
      <c r="K107" s="223" t="str">
        <f>IF(COUNTIF(List!D$8:D$122,A107)&gt;=1,IF(INDEX(List!B$8:AA$122,MATCH(A107, List!D$8:D$122, 0),10)=0, "",INDEX(List!B$8:AA$122,MATCH(A107, List!D$8:D$122, 0),10)),"")</f>
        <v/>
      </c>
      <c r="L107" s="223" t="str">
        <f>IF(COUNTIF(List!D$8:D$122,A107)&gt;=1,IF(INDEX(List!B$8:AA$122,MATCH(A107, List!D$8:D$122, 0),11)=0, "",INDEX(List!B$8:AA$122,MATCH(A107, List!D$8:D$122, 0),11)),"")</f>
        <v/>
      </c>
      <c r="M107" s="224" t="str">
        <f>IF(COUNTIF(List!D$8:D$122,A107)&gt;=1,IF(INDEX(List!B$8:AA$122,MATCH(A107, List!D$8:D$122, 0),12)=0, "",INDEX(List!B$8:AA$122,MATCH(A107, List!D$8:D$122, 0),12)),"")</f>
        <v/>
      </c>
      <c r="N107" s="11" t="str">
        <f>IF(COUNTIF(List!D$8:D$122,A107)&gt;=1,IF(INDEX(List!B$8:AA$122,MATCH(A107, List!D$8:D$122, 0),13)=0, "",INDEX(List!B$8:AA$122,MATCH(A107, List!D$8:D$122, 0),13)),"")</f>
        <v/>
      </c>
      <c r="O107" s="12" t="str">
        <f>IF(COUNTIF(List!D$8:D$122,A107)&gt;=1,IF(INDEX(List!B$8:AA$122,MATCH(A107, List!D$8:D$122, 0),14)=0, "",INDEX(List!B$8:AA$122,MATCH(A107, List!D$8:D$122, 0),14)),"")</f>
        <v/>
      </c>
      <c r="P107" s="12" t="str">
        <f>IF(COUNTIF(List!D$8:D$122,A107)&gt;=1,IF(INDEX(List!B$8:AA$122,MATCH(A107, List!D$8:D$122, 0),15)=0, "",INDEX(List!B$8:AA$122,MATCH(A107, List!D$8:D$122, 0),15)),"")</f>
        <v/>
      </c>
      <c r="Q107" s="12" t="str">
        <f>IF(COUNTIF(List!D$8:D$122,A107)&gt;=1,IF(INDEX(List!B$8:AA$122,MATCH(A107, List!D$8:D$122, 0),16)=0, "",INDEX(List!B$8:AA$122,MATCH(A107, List!D$8:D$122, 0),16)),"")</f>
        <v/>
      </c>
      <c r="R107" s="12" t="str">
        <f>IF(COUNTIF(List!D$8:D$122,A107)&gt;=1,IF(INDEX(List!B$8:AA$122,MATCH(A107, List!D$8:D$122, 0),17)=0, "",INDEX(List!B$8:AA$122,MATCH(A107, List!D$8:D$122, 0),17)),"")</f>
        <v/>
      </c>
      <c r="S107" s="12" t="str">
        <f>IF(COUNTIF(List!D$8:D$122,A107)&gt;=1,IF(INDEX(List!B$8:AA$122,MATCH(A107, List!D$8:D$122, 0),18)=0, "",INDEX(List!B$8:AA$122,MATCH(A107, List!D$8:D$122, 0),18)),"")</f>
        <v/>
      </c>
      <c r="T107" s="10" t="str">
        <f>IF(COUNTIF(List!D$8:D$122,A107)&gt;=1,IF(INDEX(List!B$8:AA$122,MATCH(A107, List!D$8:D$122, 0),19)=0, "",INDEX(List!B$8:AA$122,MATCH(A107, List!D$8:D$122, 0),19)),"")</f>
        <v/>
      </c>
      <c r="U107" s="26" t="str">
        <f>IF(COUNTIF(List!D$78:D$122,A107)&gt;=1,IF(INDEX(List!B$78:AA$122,MATCH(A107, List!D$78:D$122, 0),21)=0, "",INDEX(List!B$78:AA$122,MATCH(A107, List!D$78:D$122, 0),21)),"")</f>
        <v/>
      </c>
      <c r="V107" s="224" t="str">
        <f>IF(COUNTIF(List!D$78:D$122,A107)&gt;=1,IF(INDEX(List!B$78:AA$122,MATCH(A107, List!D$78:D$122, 0),22)=0, "",INDEX(List!B$78:AA$122,MATCH(A107, List!D$78:D$122, 0),22)),"")</f>
        <v/>
      </c>
      <c r="W107" s="11" t="str">
        <f>IF(COUNTIF(List!D$48:D$77,A107)&gt;=1,IF(INDEX(List!B$48:AA$77,MATCH(A107, List!D$48:D$77, 0),23)=0, "",INDEX(List!B$48:AA$77,MATCH(A107, List!D$48:D$77, 0),23)),"")</f>
        <v/>
      </c>
      <c r="X107" s="12" t="str">
        <f>IF(COUNTIF(List!D$48:D$77,A107)&gt;=1,IF(INDEX(List!B$48:AA$77,MATCH(A107, List!D$48:D$77, 0),24)=0, "",INDEX(List!B$48:AA$77,MATCH(A107, List!D$48:D$77, 0),24)),"")</f>
        <v/>
      </c>
      <c r="Y107" s="12" t="str">
        <f>IF(COUNTIF(List!D$48:D$77,A107)&gt;=1,IF(INDEX(List!B$48:AA$77,MATCH(A107, List!D$48:D$77, 0),25)=0, "",INDEX(List!B$48:AA$77,MATCH(A107, List!D$48:D$77, 0),25)),"")</f>
        <v/>
      </c>
      <c r="Z107" s="10" t="str">
        <f>IF(COUNTIF(List!D$48:D$77,A107)&gt;=1,IF(INDEX(List!B$48:AA$77,MATCH(A107, List!D$48:D$77, 0),26)=0, "",INDEX(List!B$48:AA$77,MATCH(A107, List!D$48:D$77, 0),26)),"")</f>
        <v/>
      </c>
    </row>
    <row r="108" spans="1:26" ht="13.9" customHeight="1" x14ac:dyDescent="0.25">
      <c r="A108" s="254">
        <v>105</v>
      </c>
      <c r="B108" s="25" t="str">
        <f t="shared" si="1"/>
        <v/>
      </c>
      <c r="C108" s="228" t="str">
        <f>IF(A108&lt;=MAX(List!D$8:D$122), 'Tab Sheet'!A108, "")</f>
        <v/>
      </c>
      <c r="D108" s="233" t="str">
        <f>IF(COUNTIF(List!D$8:D$122,A108)&gt;=1,INDEX(List!B$8:AA$122,MATCH(A108, List!D$8:D$122, 0),4),"")</f>
        <v/>
      </c>
      <c r="E108" s="43" t="str">
        <f>IF(COUNTIF(List!D$8:D$122,A108)&gt;=1,IF(INDEX(List!B$8:AA$122,MATCH(A108, List!D$8:D$122, 0),5)=0, "", INDEX(List!B$8:AA$122,MATCH(A108, List!D$8:D$122, 0),5)),"")</f>
        <v/>
      </c>
      <c r="F108" s="26" t="str">
        <f>IF(COUNTIF(List!D$8:D$122,A108)&gt;=1,IF(INDEX(List!B$8:AA$122,MATCH(A108, List!D$8:D$122, 0),6)=0, "",INDEX(List!B$8:AA$122,MATCH(A108, List!D$8:D$122, 0),6)),"")</f>
        <v/>
      </c>
      <c r="G108" s="223" t="str">
        <f>IF(COUNTIF(List!D$8:D$122,A108)&gt;=1,IF(INDEX(List!B$8:AA$122,MATCH(A108, List!D$8:D$122, 0),7)=0, "",INDEX(List!B$8:AA$122,MATCH(A108, List!D$8:D$122, 0),7)),"")</f>
        <v/>
      </c>
      <c r="H108" s="223" t="str">
        <f>IF(COUNTIF(List!D$8:D$122,A108)&gt;=1,IF(INDEX(List!B$8:AA$122,MATCH(A108, List!D$8:D$122, 0),8)=0, "",INDEX(List!B$8:AA$122,MATCH(A108, List!D$8:D$122, 0),8)),"")</f>
        <v/>
      </c>
      <c r="I108" s="223" t="str">
        <f>IF(COUNTIF(List!D$8:D$122,A108)&gt;=1,IF(INDEX(List!B$8:AA$122,MATCH(A108, List!D$8:D$122, 0),20)=0, "",INDEX(List!B$8:AA$122,MATCH(A108, List!D$8:D$122, 0),20)),"")</f>
        <v/>
      </c>
      <c r="J108" s="223" t="str">
        <f>IF(COUNTIF(List!D$8:D$122,A108)&gt;=1,IF(INDEX(List!B$8:AA$122,MATCH(A108, List!D$8:D$122, 0),9)=0, "",INDEX(List!B$8:AA$122,MATCH(A108, List!D$8:D$122, 0),9)),"")</f>
        <v/>
      </c>
      <c r="K108" s="223" t="str">
        <f>IF(COUNTIF(List!D$8:D$122,A108)&gt;=1,IF(INDEX(List!B$8:AA$122,MATCH(A108, List!D$8:D$122, 0),10)=0, "",INDEX(List!B$8:AA$122,MATCH(A108, List!D$8:D$122, 0),10)),"")</f>
        <v/>
      </c>
      <c r="L108" s="223" t="str">
        <f>IF(COUNTIF(List!D$8:D$122,A108)&gt;=1,IF(INDEX(List!B$8:AA$122,MATCH(A108, List!D$8:D$122, 0),11)=0, "",INDEX(List!B$8:AA$122,MATCH(A108, List!D$8:D$122, 0),11)),"")</f>
        <v/>
      </c>
      <c r="M108" s="224" t="str">
        <f>IF(COUNTIF(List!D$8:D$122,A108)&gt;=1,IF(INDEX(List!B$8:AA$122,MATCH(A108, List!D$8:D$122, 0),12)=0, "",INDEX(List!B$8:AA$122,MATCH(A108, List!D$8:D$122, 0),12)),"")</f>
        <v/>
      </c>
      <c r="N108" s="11" t="str">
        <f>IF(COUNTIF(List!D$8:D$122,A108)&gt;=1,IF(INDEX(List!B$8:AA$122,MATCH(A108, List!D$8:D$122, 0),13)=0, "",INDEX(List!B$8:AA$122,MATCH(A108, List!D$8:D$122, 0),13)),"")</f>
        <v/>
      </c>
      <c r="O108" s="12" t="str">
        <f>IF(COUNTIF(List!D$8:D$122,A108)&gt;=1,IF(INDEX(List!B$8:AA$122,MATCH(A108, List!D$8:D$122, 0),14)=0, "",INDEX(List!B$8:AA$122,MATCH(A108, List!D$8:D$122, 0),14)),"")</f>
        <v/>
      </c>
      <c r="P108" s="12" t="str">
        <f>IF(COUNTIF(List!D$8:D$122,A108)&gt;=1,IF(INDEX(List!B$8:AA$122,MATCH(A108, List!D$8:D$122, 0),15)=0, "",INDEX(List!B$8:AA$122,MATCH(A108, List!D$8:D$122, 0),15)),"")</f>
        <v/>
      </c>
      <c r="Q108" s="12" t="str">
        <f>IF(COUNTIF(List!D$8:D$122,A108)&gt;=1,IF(INDEX(List!B$8:AA$122,MATCH(A108, List!D$8:D$122, 0),16)=0, "",INDEX(List!B$8:AA$122,MATCH(A108, List!D$8:D$122, 0),16)),"")</f>
        <v/>
      </c>
      <c r="R108" s="12" t="str">
        <f>IF(COUNTIF(List!D$8:D$122,A108)&gt;=1,IF(INDEX(List!B$8:AA$122,MATCH(A108, List!D$8:D$122, 0),17)=0, "",INDEX(List!B$8:AA$122,MATCH(A108, List!D$8:D$122, 0),17)),"")</f>
        <v/>
      </c>
      <c r="S108" s="12" t="str">
        <f>IF(COUNTIF(List!D$8:D$122,A108)&gt;=1,IF(INDEX(List!B$8:AA$122,MATCH(A108, List!D$8:D$122, 0),18)=0, "",INDEX(List!B$8:AA$122,MATCH(A108, List!D$8:D$122, 0),18)),"")</f>
        <v/>
      </c>
      <c r="T108" s="10" t="str">
        <f>IF(COUNTIF(List!D$8:D$122,A108)&gt;=1,IF(INDEX(List!B$8:AA$122,MATCH(A108, List!D$8:D$122, 0),19)=0, "",INDEX(List!B$8:AA$122,MATCH(A108, List!D$8:D$122, 0),19)),"")</f>
        <v/>
      </c>
      <c r="U108" s="26" t="str">
        <f>IF(COUNTIF(List!D$78:D$122,A108)&gt;=1,IF(INDEX(List!B$78:AA$122,MATCH(A108, List!D$78:D$122, 0),21)=0, "",INDEX(List!B$78:AA$122,MATCH(A108, List!D$78:D$122, 0),21)),"")</f>
        <v/>
      </c>
      <c r="V108" s="224" t="str">
        <f>IF(COUNTIF(List!D$78:D$122,A108)&gt;=1,IF(INDEX(List!B$78:AA$122,MATCH(A108, List!D$78:D$122, 0),22)=0, "",INDEX(List!B$78:AA$122,MATCH(A108, List!D$78:D$122, 0),22)),"")</f>
        <v/>
      </c>
      <c r="W108" s="11" t="str">
        <f>IF(COUNTIF(List!D$48:D$77,A108)&gt;=1,IF(INDEX(List!B$48:AA$77,MATCH(A108, List!D$48:D$77, 0),23)=0, "",INDEX(List!B$48:AA$77,MATCH(A108, List!D$48:D$77, 0),23)),"")</f>
        <v/>
      </c>
      <c r="X108" s="12" t="str">
        <f>IF(COUNTIF(List!D$48:D$77,A108)&gt;=1,IF(INDEX(List!B$48:AA$77,MATCH(A108, List!D$48:D$77, 0),24)=0, "",INDEX(List!B$48:AA$77,MATCH(A108, List!D$48:D$77, 0),24)),"")</f>
        <v/>
      </c>
      <c r="Y108" s="12" t="str">
        <f>IF(COUNTIF(List!D$48:D$77,A108)&gt;=1,IF(INDEX(List!B$48:AA$77,MATCH(A108, List!D$48:D$77, 0),25)=0, "",INDEX(List!B$48:AA$77,MATCH(A108, List!D$48:D$77, 0),25)),"")</f>
        <v/>
      </c>
      <c r="Z108" s="10" t="str">
        <f>IF(COUNTIF(List!D$48:D$77,A108)&gt;=1,IF(INDEX(List!B$48:AA$77,MATCH(A108, List!D$48:D$77, 0),26)=0, "",INDEX(List!B$48:AA$77,MATCH(A108, List!D$48:D$77, 0),26)),"")</f>
        <v/>
      </c>
    </row>
    <row r="109" spans="1:26" ht="13.9" customHeight="1" x14ac:dyDescent="0.25">
      <c r="A109" s="254">
        <v>106</v>
      </c>
      <c r="B109" s="25" t="str">
        <f t="shared" si="1"/>
        <v/>
      </c>
      <c r="C109" s="228" t="str">
        <f>IF(A109&lt;=MAX(List!D$8:D$122), 'Tab Sheet'!A109, "")</f>
        <v/>
      </c>
      <c r="D109" s="233" t="str">
        <f>IF(COUNTIF(List!D$8:D$122,A109)&gt;=1,INDEX(List!B$8:AA$122,MATCH(A109, List!D$8:D$122, 0),4),"")</f>
        <v/>
      </c>
      <c r="E109" s="43" t="str">
        <f>IF(COUNTIF(List!D$8:D$122,A109)&gt;=1,IF(INDEX(List!B$8:AA$122,MATCH(A109, List!D$8:D$122, 0),5)=0, "", INDEX(List!B$8:AA$122,MATCH(A109, List!D$8:D$122, 0),5)),"")</f>
        <v/>
      </c>
      <c r="F109" s="26" t="str">
        <f>IF(COUNTIF(List!D$8:D$122,A109)&gt;=1,IF(INDEX(List!B$8:AA$122,MATCH(A109, List!D$8:D$122, 0),6)=0, "",INDEX(List!B$8:AA$122,MATCH(A109, List!D$8:D$122, 0),6)),"")</f>
        <v/>
      </c>
      <c r="G109" s="223" t="str">
        <f>IF(COUNTIF(List!D$8:D$122,A109)&gt;=1,IF(INDEX(List!B$8:AA$122,MATCH(A109, List!D$8:D$122, 0),7)=0, "",INDEX(List!B$8:AA$122,MATCH(A109, List!D$8:D$122, 0),7)),"")</f>
        <v/>
      </c>
      <c r="H109" s="223" t="str">
        <f>IF(COUNTIF(List!D$8:D$122,A109)&gt;=1,IF(INDEX(List!B$8:AA$122,MATCH(A109, List!D$8:D$122, 0),8)=0, "",INDEX(List!B$8:AA$122,MATCH(A109, List!D$8:D$122, 0),8)),"")</f>
        <v/>
      </c>
      <c r="I109" s="223" t="str">
        <f>IF(COUNTIF(List!D$8:D$122,A109)&gt;=1,IF(INDEX(List!B$8:AA$122,MATCH(A109, List!D$8:D$122, 0),20)=0, "",INDEX(List!B$8:AA$122,MATCH(A109, List!D$8:D$122, 0),20)),"")</f>
        <v/>
      </c>
      <c r="J109" s="223" t="str">
        <f>IF(COUNTIF(List!D$8:D$122,A109)&gt;=1,IF(INDEX(List!B$8:AA$122,MATCH(A109, List!D$8:D$122, 0),9)=0, "",INDEX(List!B$8:AA$122,MATCH(A109, List!D$8:D$122, 0),9)),"")</f>
        <v/>
      </c>
      <c r="K109" s="223" t="str">
        <f>IF(COUNTIF(List!D$8:D$122,A109)&gt;=1,IF(INDEX(List!B$8:AA$122,MATCH(A109, List!D$8:D$122, 0),10)=0, "",INDEX(List!B$8:AA$122,MATCH(A109, List!D$8:D$122, 0),10)),"")</f>
        <v/>
      </c>
      <c r="L109" s="223" t="str">
        <f>IF(COUNTIF(List!D$8:D$122,A109)&gt;=1,IF(INDEX(List!B$8:AA$122,MATCH(A109, List!D$8:D$122, 0),11)=0, "",INDEX(List!B$8:AA$122,MATCH(A109, List!D$8:D$122, 0),11)),"")</f>
        <v/>
      </c>
      <c r="M109" s="224" t="str">
        <f>IF(COUNTIF(List!D$8:D$122,A109)&gt;=1,IF(INDEX(List!B$8:AA$122,MATCH(A109, List!D$8:D$122, 0),12)=0, "",INDEX(List!B$8:AA$122,MATCH(A109, List!D$8:D$122, 0),12)),"")</f>
        <v/>
      </c>
      <c r="N109" s="11" t="str">
        <f>IF(COUNTIF(List!D$8:D$122,A109)&gt;=1,IF(INDEX(List!B$8:AA$122,MATCH(A109, List!D$8:D$122, 0),13)=0, "",INDEX(List!B$8:AA$122,MATCH(A109, List!D$8:D$122, 0),13)),"")</f>
        <v/>
      </c>
      <c r="O109" s="12" t="str">
        <f>IF(COUNTIF(List!D$8:D$122,A109)&gt;=1,IF(INDEX(List!B$8:AA$122,MATCH(A109, List!D$8:D$122, 0),14)=0, "",INDEX(List!B$8:AA$122,MATCH(A109, List!D$8:D$122, 0),14)),"")</f>
        <v/>
      </c>
      <c r="P109" s="12" t="str">
        <f>IF(COUNTIF(List!D$8:D$122,A109)&gt;=1,IF(INDEX(List!B$8:AA$122,MATCH(A109, List!D$8:D$122, 0),15)=0, "",INDEX(List!B$8:AA$122,MATCH(A109, List!D$8:D$122, 0),15)),"")</f>
        <v/>
      </c>
      <c r="Q109" s="12" t="str">
        <f>IF(COUNTIF(List!D$8:D$122,A109)&gt;=1,IF(INDEX(List!B$8:AA$122,MATCH(A109, List!D$8:D$122, 0),16)=0, "",INDEX(List!B$8:AA$122,MATCH(A109, List!D$8:D$122, 0),16)),"")</f>
        <v/>
      </c>
      <c r="R109" s="12" t="str">
        <f>IF(COUNTIF(List!D$8:D$122,A109)&gt;=1,IF(INDEX(List!B$8:AA$122,MATCH(A109, List!D$8:D$122, 0),17)=0, "",INDEX(List!B$8:AA$122,MATCH(A109, List!D$8:D$122, 0),17)),"")</f>
        <v/>
      </c>
      <c r="S109" s="12" t="str">
        <f>IF(COUNTIF(List!D$8:D$122,A109)&gt;=1,IF(INDEX(List!B$8:AA$122,MATCH(A109, List!D$8:D$122, 0),18)=0, "",INDEX(List!B$8:AA$122,MATCH(A109, List!D$8:D$122, 0),18)),"")</f>
        <v/>
      </c>
      <c r="T109" s="10" t="str">
        <f>IF(COUNTIF(List!D$8:D$122,A109)&gt;=1,IF(INDEX(List!B$8:AA$122,MATCH(A109, List!D$8:D$122, 0),19)=0, "",INDEX(List!B$8:AA$122,MATCH(A109, List!D$8:D$122, 0),19)),"")</f>
        <v/>
      </c>
      <c r="U109" s="26" t="str">
        <f>IF(COUNTIF(List!D$78:D$122,A109)&gt;=1,IF(INDEX(List!B$78:AA$122,MATCH(A109, List!D$78:D$122, 0),21)=0, "",INDEX(List!B$78:AA$122,MATCH(A109, List!D$78:D$122, 0),21)),"")</f>
        <v/>
      </c>
      <c r="V109" s="224" t="str">
        <f>IF(COUNTIF(List!D$78:D$122,A109)&gt;=1,IF(INDEX(List!B$78:AA$122,MATCH(A109, List!D$78:D$122, 0),22)=0, "",INDEX(List!B$78:AA$122,MATCH(A109, List!D$78:D$122, 0),22)),"")</f>
        <v/>
      </c>
      <c r="W109" s="11" t="str">
        <f>IF(COUNTIF(List!D$48:D$77,A109)&gt;=1,IF(INDEX(List!B$48:AA$77,MATCH(A109, List!D$48:D$77, 0),23)=0, "",INDEX(List!B$48:AA$77,MATCH(A109, List!D$48:D$77, 0),23)),"")</f>
        <v/>
      </c>
      <c r="X109" s="12" t="str">
        <f>IF(COUNTIF(List!D$48:D$77,A109)&gt;=1,IF(INDEX(List!B$48:AA$77,MATCH(A109, List!D$48:D$77, 0),24)=0, "",INDEX(List!B$48:AA$77,MATCH(A109, List!D$48:D$77, 0),24)),"")</f>
        <v/>
      </c>
      <c r="Y109" s="12" t="str">
        <f>IF(COUNTIF(List!D$48:D$77,A109)&gt;=1,IF(INDEX(List!B$48:AA$77,MATCH(A109, List!D$48:D$77, 0),25)=0, "",INDEX(List!B$48:AA$77,MATCH(A109, List!D$48:D$77, 0),25)),"")</f>
        <v/>
      </c>
      <c r="Z109" s="10" t="str">
        <f>IF(COUNTIF(List!D$48:D$77,A109)&gt;=1,IF(INDEX(List!B$48:AA$77,MATCH(A109, List!D$48:D$77, 0),26)=0, "",INDEX(List!B$48:AA$77,MATCH(A109, List!D$48:D$77, 0),26)),"")</f>
        <v/>
      </c>
    </row>
    <row r="110" spans="1:26" ht="13.9" customHeight="1" x14ac:dyDescent="0.25">
      <c r="A110" s="254">
        <v>107</v>
      </c>
      <c r="B110" s="25" t="str">
        <f t="shared" si="1"/>
        <v/>
      </c>
      <c r="C110" s="228" t="str">
        <f>IF(A110&lt;=MAX(List!D$8:D$122), 'Tab Sheet'!A110, "")</f>
        <v/>
      </c>
      <c r="D110" s="233" t="str">
        <f>IF(COUNTIF(List!D$8:D$122,A110)&gt;=1,INDEX(List!B$8:AA$122,MATCH(A110, List!D$8:D$122, 0),4),"")</f>
        <v/>
      </c>
      <c r="E110" s="43" t="str">
        <f>IF(COUNTIF(List!D$8:D$122,A110)&gt;=1,IF(INDEX(List!B$8:AA$122,MATCH(A110, List!D$8:D$122, 0),5)=0, "", INDEX(List!B$8:AA$122,MATCH(A110, List!D$8:D$122, 0),5)),"")</f>
        <v/>
      </c>
      <c r="F110" s="26" t="str">
        <f>IF(COUNTIF(List!D$8:D$122,A110)&gt;=1,IF(INDEX(List!B$8:AA$122,MATCH(A110, List!D$8:D$122, 0),6)=0, "",INDEX(List!B$8:AA$122,MATCH(A110, List!D$8:D$122, 0),6)),"")</f>
        <v/>
      </c>
      <c r="G110" s="223" t="str">
        <f>IF(COUNTIF(List!D$8:D$122,A110)&gt;=1,IF(INDEX(List!B$8:AA$122,MATCH(A110, List!D$8:D$122, 0),7)=0, "",INDEX(List!B$8:AA$122,MATCH(A110, List!D$8:D$122, 0),7)),"")</f>
        <v/>
      </c>
      <c r="H110" s="223" t="str">
        <f>IF(COUNTIF(List!D$8:D$122,A110)&gt;=1,IF(INDEX(List!B$8:AA$122,MATCH(A110, List!D$8:D$122, 0),8)=0, "",INDEX(List!B$8:AA$122,MATCH(A110, List!D$8:D$122, 0),8)),"")</f>
        <v/>
      </c>
      <c r="I110" s="223" t="str">
        <f>IF(COUNTIF(List!D$8:D$122,A110)&gt;=1,IF(INDEX(List!B$8:AA$122,MATCH(A110, List!D$8:D$122, 0),20)=0, "",INDEX(List!B$8:AA$122,MATCH(A110, List!D$8:D$122, 0),20)),"")</f>
        <v/>
      </c>
      <c r="J110" s="223" t="str">
        <f>IF(COUNTIF(List!D$8:D$122,A110)&gt;=1,IF(INDEX(List!B$8:AA$122,MATCH(A110, List!D$8:D$122, 0),9)=0, "",INDEX(List!B$8:AA$122,MATCH(A110, List!D$8:D$122, 0),9)),"")</f>
        <v/>
      </c>
      <c r="K110" s="223" t="str">
        <f>IF(COUNTIF(List!D$8:D$122,A110)&gt;=1,IF(INDEX(List!B$8:AA$122,MATCH(A110, List!D$8:D$122, 0),10)=0, "",INDEX(List!B$8:AA$122,MATCH(A110, List!D$8:D$122, 0),10)),"")</f>
        <v/>
      </c>
      <c r="L110" s="223" t="str">
        <f>IF(COUNTIF(List!D$8:D$122,A110)&gt;=1,IF(INDEX(List!B$8:AA$122,MATCH(A110, List!D$8:D$122, 0),11)=0, "",INDEX(List!B$8:AA$122,MATCH(A110, List!D$8:D$122, 0),11)),"")</f>
        <v/>
      </c>
      <c r="M110" s="224" t="str">
        <f>IF(COUNTIF(List!D$8:D$122,A110)&gt;=1,IF(INDEX(List!B$8:AA$122,MATCH(A110, List!D$8:D$122, 0),12)=0, "",INDEX(List!B$8:AA$122,MATCH(A110, List!D$8:D$122, 0),12)),"")</f>
        <v/>
      </c>
      <c r="N110" s="11" t="str">
        <f>IF(COUNTIF(List!D$8:D$122,A110)&gt;=1,IF(INDEX(List!B$8:AA$122,MATCH(A110, List!D$8:D$122, 0),13)=0, "",INDEX(List!B$8:AA$122,MATCH(A110, List!D$8:D$122, 0),13)),"")</f>
        <v/>
      </c>
      <c r="O110" s="12" t="str">
        <f>IF(COUNTIF(List!D$8:D$122,A110)&gt;=1,IF(INDEX(List!B$8:AA$122,MATCH(A110, List!D$8:D$122, 0),14)=0, "",INDEX(List!B$8:AA$122,MATCH(A110, List!D$8:D$122, 0),14)),"")</f>
        <v/>
      </c>
      <c r="P110" s="12" t="str">
        <f>IF(COUNTIF(List!D$8:D$122,A110)&gt;=1,IF(INDEX(List!B$8:AA$122,MATCH(A110, List!D$8:D$122, 0),15)=0, "",INDEX(List!B$8:AA$122,MATCH(A110, List!D$8:D$122, 0),15)),"")</f>
        <v/>
      </c>
      <c r="Q110" s="12" t="str">
        <f>IF(COUNTIF(List!D$8:D$122,A110)&gt;=1,IF(INDEX(List!B$8:AA$122,MATCH(A110, List!D$8:D$122, 0),16)=0, "",INDEX(List!B$8:AA$122,MATCH(A110, List!D$8:D$122, 0),16)),"")</f>
        <v/>
      </c>
      <c r="R110" s="12" t="str">
        <f>IF(COUNTIF(List!D$8:D$122,A110)&gt;=1,IF(INDEX(List!B$8:AA$122,MATCH(A110, List!D$8:D$122, 0),17)=0, "",INDEX(List!B$8:AA$122,MATCH(A110, List!D$8:D$122, 0),17)),"")</f>
        <v/>
      </c>
      <c r="S110" s="12" t="str">
        <f>IF(COUNTIF(List!D$8:D$122,A110)&gt;=1,IF(INDEX(List!B$8:AA$122,MATCH(A110, List!D$8:D$122, 0),18)=0, "",INDEX(List!B$8:AA$122,MATCH(A110, List!D$8:D$122, 0),18)),"")</f>
        <v/>
      </c>
      <c r="T110" s="10" t="str">
        <f>IF(COUNTIF(List!D$8:D$122,A110)&gt;=1,IF(INDEX(List!B$8:AA$122,MATCH(A110, List!D$8:D$122, 0),19)=0, "",INDEX(List!B$8:AA$122,MATCH(A110, List!D$8:D$122, 0),19)),"")</f>
        <v/>
      </c>
      <c r="U110" s="26" t="str">
        <f>IF(COUNTIF(List!D$78:D$122,A110)&gt;=1,IF(INDEX(List!B$78:AA$122,MATCH(A110, List!D$78:D$122, 0),21)=0, "",INDEX(List!B$78:AA$122,MATCH(A110, List!D$78:D$122, 0),21)),"")</f>
        <v/>
      </c>
      <c r="V110" s="224" t="str">
        <f>IF(COUNTIF(List!D$78:D$122,A110)&gt;=1,IF(INDEX(List!B$78:AA$122,MATCH(A110, List!D$78:D$122, 0),22)=0, "",INDEX(List!B$78:AA$122,MATCH(A110, List!D$78:D$122, 0),22)),"")</f>
        <v/>
      </c>
      <c r="W110" s="11" t="str">
        <f>IF(COUNTIF(List!D$48:D$77,A110)&gt;=1,IF(INDEX(List!B$48:AA$77,MATCH(A110, List!D$48:D$77, 0),23)=0, "",INDEX(List!B$48:AA$77,MATCH(A110, List!D$48:D$77, 0),23)),"")</f>
        <v/>
      </c>
      <c r="X110" s="12" t="str">
        <f>IF(COUNTIF(List!D$48:D$77,A110)&gt;=1,IF(INDEX(List!B$48:AA$77,MATCH(A110, List!D$48:D$77, 0),24)=0, "",INDEX(List!B$48:AA$77,MATCH(A110, List!D$48:D$77, 0),24)),"")</f>
        <v/>
      </c>
      <c r="Y110" s="12" t="str">
        <f>IF(COUNTIF(List!D$48:D$77,A110)&gt;=1,IF(INDEX(List!B$48:AA$77,MATCH(A110, List!D$48:D$77, 0),25)=0, "",INDEX(List!B$48:AA$77,MATCH(A110, List!D$48:D$77, 0),25)),"")</f>
        <v/>
      </c>
      <c r="Z110" s="10" t="str">
        <f>IF(COUNTIF(List!D$48:D$77,A110)&gt;=1,IF(INDEX(List!B$48:AA$77,MATCH(A110, List!D$48:D$77, 0),26)=0, "",INDEX(List!B$48:AA$77,MATCH(A110, List!D$48:D$77, 0),26)),"")</f>
        <v/>
      </c>
    </row>
    <row r="111" spans="1:26" ht="13.9" customHeight="1" x14ac:dyDescent="0.25">
      <c r="A111" s="254">
        <v>108</v>
      </c>
      <c r="B111" s="25" t="str">
        <f t="shared" si="1"/>
        <v/>
      </c>
      <c r="C111" s="228" t="str">
        <f>IF(A111&lt;=MAX(List!D$8:D$122), 'Tab Sheet'!A111, "")</f>
        <v/>
      </c>
      <c r="D111" s="233" t="str">
        <f>IF(COUNTIF(List!D$8:D$122,A111)&gt;=1,INDEX(List!B$8:AA$122,MATCH(A111, List!D$8:D$122, 0),4),"")</f>
        <v/>
      </c>
      <c r="E111" s="43" t="str">
        <f>IF(COUNTIF(List!D$8:D$122,A111)&gt;=1,IF(INDEX(List!B$8:AA$122,MATCH(A111, List!D$8:D$122, 0),5)=0, "", INDEX(List!B$8:AA$122,MATCH(A111, List!D$8:D$122, 0),5)),"")</f>
        <v/>
      </c>
      <c r="F111" s="26" t="str">
        <f>IF(COUNTIF(List!D$8:D$122,A111)&gt;=1,IF(INDEX(List!B$8:AA$122,MATCH(A111, List!D$8:D$122, 0),6)=0, "",INDEX(List!B$8:AA$122,MATCH(A111, List!D$8:D$122, 0),6)),"")</f>
        <v/>
      </c>
      <c r="G111" s="223" t="str">
        <f>IF(COUNTIF(List!D$8:D$122,A111)&gt;=1,IF(INDEX(List!B$8:AA$122,MATCH(A111, List!D$8:D$122, 0),7)=0, "",INDEX(List!B$8:AA$122,MATCH(A111, List!D$8:D$122, 0),7)),"")</f>
        <v/>
      </c>
      <c r="H111" s="223" t="str">
        <f>IF(COUNTIF(List!D$8:D$122,A111)&gt;=1,IF(INDEX(List!B$8:AA$122,MATCH(A111, List!D$8:D$122, 0),8)=0, "",INDEX(List!B$8:AA$122,MATCH(A111, List!D$8:D$122, 0),8)),"")</f>
        <v/>
      </c>
      <c r="I111" s="223" t="str">
        <f>IF(COUNTIF(List!D$8:D$122,A111)&gt;=1,IF(INDEX(List!B$8:AA$122,MATCH(A111, List!D$8:D$122, 0),20)=0, "",INDEX(List!B$8:AA$122,MATCH(A111, List!D$8:D$122, 0),20)),"")</f>
        <v/>
      </c>
      <c r="J111" s="223" t="str">
        <f>IF(COUNTIF(List!D$8:D$122,A111)&gt;=1,IF(INDEX(List!B$8:AA$122,MATCH(A111, List!D$8:D$122, 0),9)=0, "",INDEX(List!B$8:AA$122,MATCH(A111, List!D$8:D$122, 0),9)),"")</f>
        <v/>
      </c>
      <c r="K111" s="223" t="str">
        <f>IF(COUNTIF(List!D$8:D$122,A111)&gt;=1,IF(INDEX(List!B$8:AA$122,MATCH(A111, List!D$8:D$122, 0),10)=0, "",INDEX(List!B$8:AA$122,MATCH(A111, List!D$8:D$122, 0),10)),"")</f>
        <v/>
      </c>
      <c r="L111" s="223" t="str">
        <f>IF(COUNTIF(List!D$8:D$122,A111)&gt;=1,IF(INDEX(List!B$8:AA$122,MATCH(A111, List!D$8:D$122, 0),11)=0, "",INDEX(List!B$8:AA$122,MATCH(A111, List!D$8:D$122, 0),11)),"")</f>
        <v/>
      </c>
      <c r="M111" s="224" t="str">
        <f>IF(COUNTIF(List!D$8:D$122,A111)&gt;=1,IF(INDEX(List!B$8:AA$122,MATCH(A111, List!D$8:D$122, 0),12)=0, "",INDEX(List!B$8:AA$122,MATCH(A111, List!D$8:D$122, 0),12)),"")</f>
        <v/>
      </c>
      <c r="N111" s="11" t="str">
        <f>IF(COUNTIF(List!D$8:D$122,A111)&gt;=1,IF(INDEX(List!B$8:AA$122,MATCH(A111, List!D$8:D$122, 0),13)=0, "",INDEX(List!B$8:AA$122,MATCH(A111, List!D$8:D$122, 0),13)),"")</f>
        <v/>
      </c>
      <c r="O111" s="12" t="str">
        <f>IF(COUNTIF(List!D$8:D$122,A111)&gt;=1,IF(INDEX(List!B$8:AA$122,MATCH(A111, List!D$8:D$122, 0),14)=0, "",INDEX(List!B$8:AA$122,MATCH(A111, List!D$8:D$122, 0),14)),"")</f>
        <v/>
      </c>
      <c r="P111" s="12" t="str">
        <f>IF(COUNTIF(List!D$8:D$122,A111)&gt;=1,IF(INDEX(List!B$8:AA$122,MATCH(A111, List!D$8:D$122, 0),15)=0, "",INDEX(List!B$8:AA$122,MATCH(A111, List!D$8:D$122, 0),15)),"")</f>
        <v/>
      </c>
      <c r="Q111" s="12" t="str">
        <f>IF(COUNTIF(List!D$8:D$122,A111)&gt;=1,IF(INDEX(List!B$8:AA$122,MATCH(A111, List!D$8:D$122, 0),16)=0, "",INDEX(List!B$8:AA$122,MATCH(A111, List!D$8:D$122, 0),16)),"")</f>
        <v/>
      </c>
      <c r="R111" s="12" t="str">
        <f>IF(COUNTIF(List!D$8:D$122,A111)&gt;=1,IF(INDEX(List!B$8:AA$122,MATCH(A111, List!D$8:D$122, 0),17)=0, "",INDEX(List!B$8:AA$122,MATCH(A111, List!D$8:D$122, 0),17)),"")</f>
        <v/>
      </c>
      <c r="S111" s="12" t="str">
        <f>IF(COUNTIF(List!D$8:D$122,A111)&gt;=1,IF(INDEX(List!B$8:AA$122,MATCH(A111, List!D$8:D$122, 0),18)=0, "",INDEX(List!B$8:AA$122,MATCH(A111, List!D$8:D$122, 0),18)),"")</f>
        <v/>
      </c>
      <c r="T111" s="10" t="str">
        <f>IF(COUNTIF(List!D$8:D$122,A111)&gt;=1,IF(INDEX(List!B$8:AA$122,MATCH(A111, List!D$8:D$122, 0),19)=0, "",INDEX(List!B$8:AA$122,MATCH(A111, List!D$8:D$122, 0),19)),"")</f>
        <v/>
      </c>
      <c r="U111" s="26" t="str">
        <f>IF(COUNTIF(List!D$78:D$122,A111)&gt;=1,IF(INDEX(List!B$78:AA$122,MATCH(A111, List!D$78:D$122, 0),21)=0, "",INDEX(List!B$78:AA$122,MATCH(A111, List!D$78:D$122, 0),21)),"")</f>
        <v/>
      </c>
      <c r="V111" s="224" t="str">
        <f>IF(COUNTIF(List!D$78:D$122,A111)&gt;=1,IF(INDEX(List!B$78:AA$122,MATCH(A111, List!D$78:D$122, 0),22)=0, "",INDEX(List!B$78:AA$122,MATCH(A111, List!D$78:D$122, 0),22)),"")</f>
        <v/>
      </c>
      <c r="W111" s="11" t="str">
        <f>IF(COUNTIF(List!D$48:D$77,A111)&gt;=1,IF(INDEX(List!B$48:AA$77,MATCH(A111, List!D$48:D$77, 0),23)=0, "",INDEX(List!B$48:AA$77,MATCH(A111, List!D$48:D$77, 0),23)),"")</f>
        <v/>
      </c>
      <c r="X111" s="12" t="str">
        <f>IF(COUNTIF(List!D$48:D$77,A111)&gt;=1,IF(INDEX(List!B$48:AA$77,MATCH(A111, List!D$48:D$77, 0),24)=0, "",INDEX(List!B$48:AA$77,MATCH(A111, List!D$48:D$77, 0),24)),"")</f>
        <v/>
      </c>
      <c r="Y111" s="12" t="str">
        <f>IF(COUNTIF(List!D$48:D$77,A111)&gt;=1,IF(INDEX(List!B$48:AA$77,MATCH(A111, List!D$48:D$77, 0),25)=0, "",INDEX(List!B$48:AA$77,MATCH(A111, List!D$48:D$77, 0),25)),"")</f>
        <v/>
      </c>
      <c r="Z111" s="10" t="str">
        <f>IF(COUNTIF(List!D$48:D$77,A111)&gt;=1,IF(INDEX(List!B$48:AA$77,MATCH(A111, List!D$48:D$77, 0),26)=0, "",INDEX(List!B$48:AA$77,MATCH(A111, List!D$48:D$77, 0),26)),"")</f>
        <v/>
      </c>
    </row>
    <row r="112" spans="1:26" ht="13.9" customHeight="1" x14ac:dyDescent="0.25">
      <c r="A112" s="254">
        <v>109</v>
      </c>
      <c r="B112" s="25" t="str">
        <f t="shared" si="1"/>
        <v/>
      </c>
      <c r="C112" s="228" t="str">
        <f>IF(A112&lt;=MAX(List!D$8:D$122), 'Tab Sheet'!A112, "")</f>
        <v/>
      </c>
      <c r="D112" s="233" t="str">
        <f>IF(COUNTIF(List!D$8:D$122,A112)&gt;=1,INDEX(List!B$8:AA$122,MATCH(A112, List!D$8:D$122, 0),4),"")</f>
        <v/>
      </c>
      <c r="E112" s="43" t="str">
        <f>IF(COUNTIF(List!D$8:D$122,A112)&gt;=1,IF(INDEX(List!B$8:AA$122,MATCH(A112, List!D$8:D$122, 0),5)=0, "", INDEX(List!B$8:AA$122,MATCH(A112, List!D$8:D$122, 0),5)),"")</f>
        <v/>
      </c>
      <c r="F112" s="26" t="str">
        <f>IF(COUNTIF(List!D$8:D$122,A112)&gt;=1,IF(INDEX(List!B$8:AA$122,MATCH(A112, List!D$8:D$122, 0),6)=0, "",INDEX(List!B$8:AA$122,MATCH(A112, List!D$8:D$122, 0),6)),"")</f>
        <v/>
      </c>
      <c r="G112" s="223" t="str">
        <f>IF(COUNTIF(List!D$8:D$122,A112)&gt;=1,IF(INDEX(List!B$8:AA$122,MATCH(A112, List!D$8:D$122, 0),7)=0, "",INDEX(List!B$8:AA$122,MATCH(A112, List!D$8:D$122, 0),7)),"")</f>
        <v/>
      </c>
      <c r="H112" s="223" t="str">
        <f>IF(COUNTIF(List!D$8:D$122,A112)&gt;=1,IF(INDEX(List!B$8:AA$122,MATCH(A112, List!D$8:D$122, 0),8)=0, "",INDEX(List!B$8:AA$122,MATCH(A112, List!D$8:D$122, 0),8)),"")</f>
        <v/>
      </c>
      <c r="I112" s="223" t="str">
        <f>IF(COUNTIF(List!D$8:D$122,A112)&gt;=1,IF(INDEX(List!B$8:AA$122,MATCH(A112, List!D$8:D$122, 0),20)=0, "",INDEX(List!B$8:AA$122,MATCH(A112, List!D$8:D$122, 0),20)),"")</f>
        <v/>
      </c>
      <c r="J112" s="223" t="str">
        <f>IF(COUNTIF(List!D$8:D$122,A112)&gt;=1,IF(INDEX(List!B$8:AA$122,MATCH(A112, List!D$8:D$122, 0),9)=0, "",INDEX(List!B$8:AA$122,MATCH(A112, List!D$8:D$122, 0),9)),"")</f>
        <v/>
      </c>
      <c r="K112" s="223" t="str">
        <f>IF(COUNTIF(List!D$8:D$122,A112)&gt;=1,IF(INDEX(List!B$8:AA$122,MATCH(A112, List!D$8:D$122, 0),10)=0, "",INDEX(List!B$8:AA$122,MATCH(A112, List!D$8:D$122, 0),10)),"")</f>
        <v/>
      </c>
      <c r="L112" s="223" t="str">
        <f>IF(COUNTIF(List!D$8:D$122,A112)&gt;=1,IF(INDEX(List!B$8:AA$122,MATCH(A112, List!D$8:D$122, 0),11)=0, "",INDEX(List!B$8:AA$122,MATCH(A112, List!D$8:D$122, 0),11)),"")</f>
        <v/>
      </c>
      <c r="M112" s="224" t="str">
        <f>IF(COUNTIF(List!D$8:D$122,A112)&gt;=1,IF(INDEX(List!B$8:AA$122,MATCH(A112, List!D$8:D$122, 0),12)=0, "",INDEX(List!B$8:AA$122,MATCH(A112, List!D$8:D$122, 0),12)),"")</f>
        <v/>
      </c>
      <c r="N112" s="11" t="str">
        <f>IF(COUNTIF(List!D$8:D$122,A112)&gt;=1,IF(INDEX(List!B$8:AA$122,MATCH(A112, List!D$8:D$122, 0),13)=0, "",INDEX(List!B$8:AA$122,MATCH(A112, List!D$8:D$122, 0),13)),"")</f>
        <v/>
      </c>
      <c r="O112" s="12" t="str">
        <f>IF(COUNTIF(List!D$8:D$122,A112)&gt;=1,IF(INDEX(List!B$8:AA$122,MATCH(A112, List!D$8:D$122, 0),14)=0, "",INDEX(List!B$8:AA$122,MATCH(A112, List!D$8:D$122, 0),14)),"")</f>
        <v/>
      </c>
      <c r="P112" s="12" t="str">
        <f>IF(COUNTIF(List!D$8:D$122,A112)&gt;=1,IF(INDEX(List!B$8:AA$122,MATCH(A112, List!D$8:D$122, 0),15)=0, "",INDEX(List!B$8:AA$122,MATCH(A112, List!D$8:D$122, 0),15)),"")</f>
        <v/>
      </c>
      <c r="Q112" s="12" t="str">
        <f>IF(COUNTIF(List!D$8:D$122,A112)&gt;=1,IF(INDEX(List!B$8:AA$122,MATCH(A112, List!D$8:D$122, 0),16)=0, "",INDEX(List!B$8:AA$122,MATCH(A112, List!D$8:D$122, 0),16)),"")</f>
        <v/>
      </c>
      <c r="R112" s="12" t="str">
        <f>IF(COUNTIF(List!D$8:D$122,A112)&gt;=1,IF(INDEX(List!B$8:AA$122,MATCH(A112, List!D$8:D$122, 0),17)=0, "",INDEX(List!B$8:AA$122,MATCH(A112, List!D$8:D$122, 0),17)),"")</f>
        <v/>
      </c>
      <c r="S112" s="12" t="str">
        <f>IF(COUNTIF(List!D$8:D$122,A112)&gt;=1,IF(INDEX(List!B$8:AA$122,MATCH(A112, List!D$8:D$122, 0),18)=0, "",INDEX(List!B$8:AA$122,MATCH(A112, List!D$8:D$122, 0),18)),"")</f>
        <v/>
      </c>
      <c r="T112" s="10" t="str">
        <f>IF(COUNTIF(List!D$8:D$122,A112)&gt;=1,IF(INDEX(List!B$8:AA$122,MATCH(A112, List!D$8:D$122, 0),19)=0, "",INDEX(List!B$8:AA$122,MATCH(A112, List!D$8:D$122, 0),19)),"")</f>
        <v/>
      </c>
      <c r="U112" s="26" t="str">
        <f>IF(COUNTIF(List!D$78:D$122,A112)&gt;=1,IF(INDEX(List!B$78:AA$122,MATCH(A112, List!D$78:D$122, 0),21)=0, "",INDEX(List!B$78:AA$122,MATCH(A112, List!D$78:D$122, 0),21)),"")</f>
        <v/>
      </c>
      <c r="V112" s="224" t="str">
        <f>IF(COUNTIF(List!D$78:D$122,A112)&gt;=1,IF(INDEX(List!B$78:AA$122,MATCH(A112, List!D$78:D$122, 0),22)=0, "",INDEX(List!B$78:AA$122,MATCH(A112, List!D$78:D$122, 0),22)),"")</f>
        <v/>
      </c>
      <c r="W112" s="11" t="str">
        <f>IF(COUNTIF(List!D$48:D$77,A112)&gt;=1,IF(INDEX(List!B$48:AA$77,MATCH(A112, List!D$48:D$77, 0),23)=0, "",INDEX(List!B$48:AA$77,MATCH(A112, List!D$48:D$77, 0),23)),"")</f>
        <v/>
      </c>
      <c r="X112" s="12" t="str">
        <f>IF(COUNTIF(List!D$48:D$77,A112)&gt;=1,IF(INDEX(List!B$48:AA$77,MATCH(A112, List!D$48:D$77, 0),24)=0, "",INDEX(List!B$48:AA$77,MATCH(A112, List!D$48:D$77, 0),24)),"")</f>
        <v/>
      </c>
      <c r="Y112" s="12" t="str">
        <f>IF(COUNTIF(List!D$48:D$77,A112)&gt;=1,IF(INDEX(List!B$48:AA$77,MATCH(A112, List!D$48:D$77, 0),25)=0, "",INDEX(List!B$48:AA$77,MATCH(A112, List!D$48:D$77, 0),25)),"")</f>
        <v/>
      </c>
      <c r="Z112" s="10" t="str">
        <f>IF(COUNTIF(List!D$48:D$77,A112)&gt;=1,IF(INDEX(List!B$48:AA$77,MATCH(A112, List!D$48:D$77, 0),26)=0, "",INDEX(List!B$48:AA$77,MATCH(A112, List!D$48:D$77, 0),26)),"")</f>
        <v/>
      </c>
    </row>
    <row r="113" spans="1:26" ht="13.9" customHeight="1" x14ac:dyDescent="0.25">
      <c r="A113" s="254">
        <v>110</v>
      </c>
      <c r="B113" s="25" t="str">
        <f t="shared" si="1"/>
        <v/>
      </c>
      <c r="C113" s="228" t="str">
        <f>IF(A113&lt;=MAX(List!D$8:D$122), 'Tab Sheet'!A113, "")</f>
        <v/>
      </c>
      <c r="D113" s="233" t="str">
        <f>IF(COUNTIF(List!D$8:D$122,A113)&gt;=1,INDEX(List!B$8:AA$122,MATCH(A113, List!D$8:D$122, 0),4),"")</f>
        <v/>
      </c>
      <c r="E113" s="43" t="str">
        <f>IF(COUNTIF(List!D$8:D$122,A113)&gt;=1,IF(INDEX(List!B$8:AA$122,MATCH(A113, List!D$8:D$122, 0),5)=0, "", INDEX(List!B$8:AA$122,MATCH(A113, List!D$8:D$122, 0),5)),"")</f>
        <v/>
      </c>
      <c r="F113" s="26" t="str">
        <f>IF(COUNTIF(List!D$8:D$122,A113)&gt;=1,IF(INDEX(List!B$8:AA$122,MATCH(A113, List!D$8:D$122, 0),6)=0, "",INDEX(List!B$8:AA$122,MATCH(A113, List!D$8:D$122, 0),6)),"")</f>
        <v/>
      </c>
      <c r="G113" s="223" t="str">
        <f>IF(COUNTIF(List!D$8:D$122,A113)&gt;=1,IF(INDEX(List!B$8:AA$122,MATCH(A113, List!D$8:D$122, 0),7)=0, "",INDEX(List!B$8:AA$122,MATCH(A113, List!D$8:D$122, 0),7)),"")</f>
        <v/>
      </c>
      <c r="H113" s="223" t="str">
        <f>IF(COUNTIF(List!D$8:D$122,A113)&gt;=1,IF(INDEX(List!B$8:AA$122,MATCH(A113, List!D$8:D$122, 0),8)=0, "",INDEX(List!B$8:AA$122,MATCH(A113, List!D$8:D$122, 0),8)),"")</f>
        <v/>
      </c>
      <c r="I113" s="223" t="str">
        <f>IF(COUNTIF(List!D$8:D$122,A113)&gt;=1,IF(INDEX(List!B$8:AA$122,MATCH(A113, List!D$8:D$122, 0),20)=0, "",INDEX(List!B$8:AA$122,MATCH(A113, List!D$8:D$122, 0),20)),"")</f>
        <v/>
      </c>
      <c r="J113" s="223" t="str">
        <f>IF(COUNTIF(List!D$8:D$122,A113)&gt;=1,IF(INDEX(List!B$8:AA$122,MATCH(A113, List!D$8:D$122, 0),9)=0, "",INDEX(List!B$8:AA$122,MATCH(A113, List!D$8:D$122, 0),9)),"")</f>
        <v/>
      </c>
      <c r="K113" s="223" t="str">
        <f>IF(COUNTIF(List!D$8:D$122,A113)&gt;=1,IF(INDEX(List!B$8:AA$122,MATCH(A113, List!D$8:D$122, 0),10)=0, "",INDEX(List!B$8:AA$122,MATCH(A113, List!D$8:D$122, 0),10)),"")</f>
        <v/>
      </c>
      <c r="L113" s="223" t="str">
        <f>IF(COUNTIF(List!D$8:D$122,A113)&gt;=1,IF(INDEX(List!B$8:AA$122,MATCH(A113, List!D$8:D$122, 0),11)=0, "",INDEX(List!B$8:AA$122,MATCH(A113, List!D$8:D$122, 0),11)),"")</f>
        <v/>
      </c>
      <c r="M113" s="224" t="str">
        <f>IF(COUNTIF(List!D$8:D$122,A113)&gt;=1,IF(INDEX(List!B$8:AA$122,MATCH(A113, List!D$8:D$122, 0),12)=0, "",INDEX(List!B$8:AA$122,MATCH(A113, List!D$8:D$122, 0),12)),"")</f>
        <v/>
      </c>
      <c r="N113" s="11" t="str">
        <f>IF(COUNTIF(List!D$8:D$122,A113)&gt;=1,IF(INDEX(List!B$8:AA$122,MATCH(A113, List!D$8:D$122, 0),13)=0, "",INDEX(List!B$8:AA$122,MATCH(A113, List!D$8:D$122, 0),13)),"")</f>
        <v/>
      </c>
      <c r="O113" s="12" t="str">
        <f>IF(COUNTIF(List!D$8:D$122,A113)&gt;=1,IF(INDEX(List!B$8:AA$122,MATCH(A113, List!D$8:D$122, 0),14)=0, "",INDEX(List!B$8:AA$122,MATCH(A113, List!D$8:D$122, 0),14)),"")</f>
        <v/>
      </c>
      <c r="P113" s="12" t="str">
        <f>IF(COUNTIF(List!D$8:D$122,A113)&gt;=1,IF(INDEX(List!B$8:AA$122,MATCH(A113, List!D$8:D$122, 0),15)=0, "",INDEX(List!B$8:AA$122,MATCH(A113, List!D$8:D$122, 0),15)),"")</f>
        <v/>
      </c>
      <c r="Q113" s="12" t="str">
        <f>IF(COUNTIF(List!D$8:D$122,A113)&gt;=1,IF(INDEX(List!B$8:AA$122,MATCH(A113, List!D$8:D$122, 0),16)=0, "",INDEX(List!B$8:AA$122,MATCH(A113, List!D$8:D$122, 0),16)),"")</f>
        <v/>
      </c>
      <c r="R113" s="12" t="str">
        <f>IF(COUNTIF(List!D$8:D$122,A113)&gt;=1,IF(INDEX(List!B$8:AA$122,MATCH(A113, List!D$8:D$122, 0),17)=0, "",INDEX(List!B$8:AA$122,MATCH(A113, List!D$8:D$122, 0),17)),"")</f>
        <v/>
      </c>
      <c r="S113" s="12" t="str">
        <f>IF(COUNTIF(List!D$8:D$122,A113)&gt;=1,IF(INDEX(List!B$8:AA$122,MATCH(A113, List!D$8:D$122, 0),18)=0, "",INDEX(List!B$8:AA$122,MATCH(A113, List!D$8:D$122, 0),18)),"")</f>
        <v/>
      </c>
      <c r="T113" s="10" t="str">
        <f>IF(COUNTIF(List!D$8:D$122,A113)&gt;=1,IF(INDEX(List!B$8:AA$122,MATCH(A113, List!D$8:D$122, 0),19)=0, "",INDEX(List!B$8:AA$122,MATCH(A113, List!D$8:D$122, 0),19)),"")</f>
        <v/>
      </c>
      <c r="U113" s="26" t="str">
        <f>IF(COUNTIF(List!D$78:D$122,A113)&gt;=1,IF(INDEX(List!B$78:AA$122,MATCH(A113, List!D$78:D$122, 0),21)=0, "",INDEX(List!B$78:AA$122,MATCH(A113, List!D$78:D$122, 0),21)),"")</f>
        <v/>
      </c>
      <c r="V113" s="224" t="str">
        <f>IF(COUNTIF(List!D$78:D$122,A113)&gt;=1,IF(INDEX(List!B$78:AA$122,MATCH(A113, List!D$78:D$122, 0),22)=0, "",INDEX(List!B$78:AA$122,MATCH(A113, List!D$78:D$122, 0),22)),"")</f>
        <v/>
      </c>
      <c r="W113" s="11" t="str">
        <f>IF(COUNTIF(List!D$48:D$77,A113)&gt;=1,IF(INDEX(List!B$48:AA$77,MATCH(A113, List!D$48:D$77, 0),23)=0, "",INDEX(List!B$48:AA$77,MATCH(A113, List!D$48:D$77, 0),23)),"")</f>
        <v/>
      </c>
      <c r="X113" s="12" t="str">
        <f>IF(COUNTIF(List!D$48:D$77,A113)&gt;=1,IF(INDEX(List!B$48:AA$77,MATCH(A113, List!D$48:D$77, 0),24)=0, "",INDEX(List!B$48:AA$77,MATCH(A113, List!D$48:D$77, 0),24)),"")</f>
        <v/>
      </c>
      <c r="Y113" s="12" t="str">
        <f>IF(COUNTIF(List!D$48:D$77,A113)&gt;=1,IF(INDEX(List!B$48:AA$77,MATCH(A113, List!D$48:D$77, 0),25)=0, "",INDEX(List!B$48:AA$77,MATCH(A113, List!D$48:D$77, 0),25)),"")</f>
        <v/>
      </c>
      <c r="Z113" s="10" t="str">
        <f>IF(COUNTIF(List!D$48:D$77,A113)&gt;=1,IF(INDEX(List!B$48:AA$77,MATCH(A113, List!D$48:D$77, 0),26)=0, "",INDEX(List!B$48:AA$77,MATCH(A113, List!D$48:D$77, 0),26)),"")</f>
        <v/>
      </c>
    </row>
    <row r="114" spans="1:26" ht="13.9" customHeight="1" x14ac:dyDescent="0.25">
      <c r="A114" s="254">
        <v>111</v>
      </c>
      <c r="B114" s="25" t="str">
        <f t="shared" si="1"/>
        <v/>
      </c>
      <c r="C114" s="228" t="str">
        <f>IF(A114&lt;=MAX(List!D$8:D$122), 'Tab Sheet'!A114, "")</f>
        <v/>
      </c>
      <c r="D114" s="233" t="str">
        <f>IF(COUNTIF(List!D$8:D$122,A114)&gt;=1,INDEX(List!B$8:AA$122,MATCH(A114, List!D$8:D$122, 0),4),"")</f>
        <v/>
      </c>
      <c r="E114" s="43" t="str">
        <f>IF(COUNTIF(List!D$8:D$122,A114)&gt;=1,IF(INDEX(List!B$8:AA$122,MATCH(A114, List!D$8:D$122, 0),5)=0, "", INDEX(List!B$8:AA$122,MATCH(A114, List!D$8:D$122, 0),5)),"")</f>
        <v/>
      </c>
      <c r="F114" s="26" t="str">
        <f>IF(COUNTIF(List!D$8:D$122,A114)&gt;=1,IF(INDEX(List!B$8:AA$122,MATCH(A114, List!D$8:D$122, 0),6)=0, "",INDEX(List!B$8:AA$122,MATCH(A114, List!D$8:D$122, 0),6)),"")</f>
        <v/>
      </c>
      <c r="G114" s="223" t="str">
        <f>IF(COUNTIF(List!D$8:D$122,A114)&gt;=1,IF(INDEX(List!B$8:AA$122,MATCH(A114, List!D$8:D$122, 0),7)=0, "",INDEX(List!B$8:AA$122,MATCH(A114, List!D$8:D$122, 0),7)),"")</f>
        <v/>
      </c>
      <c r="H114" s="223" t="str">
        <f>IF(COUNTIF(List!D$8:D$122,A114)&gt;=1,IF(INDEX(List!B$8:AA$122,MATCH(A114, List!D$8:D$122, 0),8)=0, "",INDEX(List!B$8:AA$122,MATCH(A114, List!D$8:D$122, 0),8)),"")</f>
        <v/>
      </c>
      <c r="I114" s="223" t="str">
        <f>IF(COUNTIF(List!D$8:D$122,A114)&gt;=1,IF(INDEX(List!B$8:AA$122,MATCH(A114, List!D$8:D$122, 0),20)=0, "",INDEX(List!B$8:AA$122,MATCH(A114, List!D$8:D$122, 0),20)),"")</f>
        <v/>
      </c>
      <c r="J114" s="223" t="str">
        <f>IF(COUNTIF(List!D$8:D$122,A114)&gt;=1,IF(INDEX(List!B$8:AA$122,MATCH(A114, List!D$8:D$122, 0),9)=0, "",INDEX(List!B$8:AA$122,MATCH(A114, List!D$8:D$122, 0),9)),"")</f>
        <v/>
      </c>
      <c r="K114" s="223" t="str">
        <f>IF(COUNTIF(List!D$8:D$122,A114)&gt;=1,IF(INDEX(List!B$8:AA$122,MATCH(A114, List!D$8:D$122, 0),10)=0, "",INDEX(List!B$8:AA$122,MATCH(A114, List!D$8:D$122, 0),10)),"")</f>
        <v/>
      </c>
      <c r="L114" s="223" t="str">
        <f>IF(COUNTIF(List!D$8:D$122,A114)&gt;=1,IF(INDEX(List!B$8:AA$122,MATCH(A114, List!D$8:D$122, 0),11)=0, "",INDEX(List!B$8:AA$122,MATCH(A114, List!D$8:D$122, 0),11)),"")</f>
        <v/>
      </c>
      <c r="M114" s="224" t="str">
        <f>IF(COUNTIF(List!D$8:D$122,A114)&gt;=1,IF(INDEX(List!B$8:AA$122,MATCH(A114, List!D$8:D$122, 0),12)=0, "",INDEX(List!B$8:AA$122,MATCH(A114, List!D$8:D$122, 0),12)),"")</f>
        <v/>
      </c>
      <c r="N114" s="11" t="str">
        <f>IF(COUNTIF(List!D$8:D$122,A114)&gt;=1,IF(INDEX(List!B$8:AA$122,MATCH(A114, List!D$8:D$122, 0),13)=0, "",INDEX(List!B$8:AA$122,MATCH(A114, List!D$8:D$122, 0),13)),"")</f>
        <v/>
      </c>
      <c r="O114" s="12" t="str">
        <f>IF(COUNTIF(List!D$8:D$122,A114)&gt;=1,IF(INDEX(List!B$8:AA$122,MATCH(A114, List!D$8:D$122, 0),14)=0, "",INDEX(List!B$8:AA$122,MATCH(A114, List!D$8:D$122, 0),14)),"")</f>
        <v/>
      </c>
      <c r="P114" s="12" t="str">
        <f>IF(COUNTIF(List!D$8:D$122,A114)&gt;=1,IF(INDEX(List!B$8:AA$122,MATCH(A114, List!D$8:D$122, 0),15)=0, "",INDEX(List!B$8:AA$122,MATCH(A114, List!D$8:D$122, 0),15)),"")</f>
        <v/>
      </c>
      <c r="Q114" s="12" t="str">
        <f>IF(COUNTIF(List!D$8:D$122,A114)&gt;=1,IF(INDEX(List!B$8:AA$122,MATCH(A114, List!D$8:D$122, 0),16)=0, "",INDEX(List!B$8:AA$122,MATCH(A114, List!D$8:D$122, 0),16)),"")</f>
        <v/>
      </c>
      <c r="R114" s="12" t="str">
        <f>IF(COUNTIF(List!D$8:D$122,A114)&gt;=1,IF(INDEX(List!B$8:AA$122,MATCH(A114, List!D$8:D$122, 0),17)=0, "",INDEX(List!B$8:AA$122,MATCH(A114, List!D$8:D$122, 0),17)),"")</f>
        <v/>
      </c>
      <c r="S114" s="12" t="str">
        <f>IF(COUNTIF(List!D$8:D$122,A114)&gt;=1,IF(INDEX(List!B$8:AA$122,MATCH(A114, List!D$8:D$122, 0),18)=0, "",INDEX(List!B$8:AA$122,MATCH(A114, List!D$8:D$122, 0),18)),"")</f>
        <v/>
      </c>
      <c r="T114" s="10" t="str">
        <f>IF(COUNTIF(List!D$8:D$122,A114)&gt;=1,IF(INDEX(List!B$8:AA$122,MATCH(A114, List!D$8:D$122, 0),19)=0, "",INDEX(List!B$8:AA$122,MATCH(A114, List!D$8:D$122, 0),19)),"")</f>
        <v/>
      </c>
      <c r="U114" s="26" t="str">
        <f>IF(COUNTIF(List!D$78:D$122,A114)&gt;=1,IF(INDEX(List!B$78:AA$122,MATCH(A114, List!D$78:D$122, 0),21)=0, "",INDEX(List!B$78:AA$122,MATCH(A114, List!D$78:D$122, 0),21)),"")</f>
        <v/>
      </c>
      <c r="V114" s="224" t="str">
        <f>IF(COUNTIF(List!D$78:D$122,A114)&gt;=1,IF(INDEX(List!B$78:AA$122,MATCH(A114, List!D$78:D$122, 0),22)=0, "",INDEX(List!B$78:AA$122,MATCH(A114, List!D$78:D$122, 0),22)),"")</f>
        <v/>
      </c>
      <c r="W114" s="11" t="str">
        <f>IF(COUNTIF(List!D$48:D$77,A114)&gt;=1,IF(INDEX(List!B$48:AA$77,MATCH(A114, List!D$48:D$77, 0),23)=0, "",INDEX(List!B$48:AA$77,MATCH(A114, List!D$48:D$77, 0),23)),"")</f>
        <v/>
      </c>
      <c r="X114" s="12" t="str">
        <f>IF(COUNTIF(List!D$48:D$77,A114)&gt;=1,IF(INDEX(List!B$48:AA$77,MATCH(A114, List!D$48:D$77, 0),24)=0, "",INDEX(List!B$48:AA$77,MATCH(A114, List!D$48:D$77, 0),24)),"")</f>
        <v/>
      </c>
      <c r="Y114" s="12" t="str">
        <f>IF(COUNTIF(List!D$48:D$77,A114)&gt;=1,IF(INDEX(List!B$48:AA$77,MATCH(A114, List!D$48:D$77, 0),25)=0, "",INDEX(List!B$48:AA$77,MATCH(A114, List!D$48:D$77, 0),25)),"")</f>
        <v/>
      </c>
      <c r="Z114" s="10" t="str">
        <f>IF(COUNTIF(List!D$48:D$77,A114)&gt;=1,IF(INDEX(List!B$48:AA$77,MATCH(A114, List!D$48:D$77, 0),26)=0, "",INDEX(List!B$48:AA$77,MATCH(A114, List!D$48:D$77, 0),26)),"")</f>
        <v/>
      </c>
    </row>
    <row r="115" spans="1:26" ht="13.9" customHeight="1" x14ac:dyDescent="0.25">
      <c r="A115" s="254">
        <v>112</v>
      </c>
      <c r="B115" s="25" t="str">
        <f t="shared" si="1"/>
        <v/>
      </c>
      <c r="C115" s="228" t="str">
        <f>IF(A115&lt;=MAX(List!D$8:D$122), 'Tab Sheet'!A115, "")</f>
        <v/>
      </c>
      <c r="D115" s="233" t="str">
        <f>IF(COUNTIF(List!D$8:D$122,A115)&gt;=1,INDEX(List!B$8:AA$122,MATCH(A115, List!D$8:D$122, 0),4),"")</f>
        <v/>
      </c>
      <c r="E115" s="43" t="str">
        <f>IF(COUNTIF(List!D$8:D$122,A115)&gt;=1,IF(INDEX(List!B$8:AA$122,MATCH(A115, List!D$8:D$122, 0),5)=0, "", INDEX(List!B$8:AA$122,MATCH(A115, List!D$8:D$122, 0),5)),"")</f>
        <v/>
      </c>
      <c r="F115" s="26" t="str">
        <f>IF(COUNTIF(List!D$8:D$122,A115)&gt;=1,IF(INDEX(List!B$8:AA$122,MATCH(A115, List!D$8:D$122, 0),6)=0, "",INDEX(List!B$8:AA$122,MATCH(A115, List!D$8:D$122, 0),6)),"")</f>
        <v/>
      </c>
      <c r="G115" s="223" t="str">
        <f>IF(COUNTIF(List!D$8:D$122,A115)&gt;=1,IF(INDEX(List!B$8:AA$122,MATCH(A115, List!D$8:D$122, 0),7)=0, "",INDEX(List!B$8:AA$122,MATCH(A115, List!D$8:D$122, 0),7)),"")</f>
        <v/>
      </c>
      <c r="H115" s="223" t="str">
        <f>IF(COUNTIF(List!D$8:D$122,A115)&gt;=1,IF(INDEX(List!B$8:AA$122,MATCH(A115, List!D$8:D$122, 0),8)=0, "",INDEX(List!B$8:AA$122,MATCH(A115, List!D$8:D$122, 0),8)),"")</f>
        <v/>
      </c>
      <c r="I115" s="223" t="str">
        <f>IF(COUNTIF(List!D$8:D$122,A115)&gt;=1,IF(INDEX(List!B$8:AA$122,MATCH(A115, List!D$8:D$122, 0),20)=0, "",INDEX(List!B$8:AA$122,MATCH(A115, List!D$8:D$122, 0),20)),"")</f>
        <v/>
      </c>
      <c r="J115" s="223" t="str">
        <f>IF(COUNTIF(List!D$8:D$122,A115)&gt;=1,IF(INDEX(List!B$8:AA$122,MATCH(A115, List!D$8:D$122, 0),9)=0, "",INDEX(List!B$8:AA$122,MATCH(A115, List!D$8:D$122, 0),9)),"")</f>
        <v/>
      </c>
      <c r="K115" s="223" t="str">
        <f>IF(COUNTIF(List!D$8:D$122,A115)&gt;=1,IF(INDEX(List!B$8:AA$122,MATCH(A115, List!D$8:D$122, 0),10)=0, "",INDEX(List!B$8:AA$122,MATCH(A115, List!D$8:D$122, 0),10)),"")</f>
        <v/>
      </c>
      <c r="L115" s="223" t="str">
        <f>IF(COUNTIF(List!D$8:D$122,A115)&gt;=1,IF(INDEX(List!B$8:AA$122,MATCH(A115, List!D$8:D$122, 0),11)=0, "",INDEX(List!B$8:AA$122,MATCH(A115, List!D$8:D$122, 0),11)),"")</f>
        <v/>
      </c>
      <c r="M115" s="224" t="str">
        <f>IF(COUNTIF(List!D$8:D$122,A115)&gt;=1,IF(INDEX(List!B$8:AA$122,MATCH(A115, List!D$8:D$122, 0),12)=0, "",INDEX(List!B$8:AA$122,MATCH(A115, List!D$8:D$122, 0),12)),"")</f>
        <v/>
      </c>
      <c r="N115" s="11" t="str">
        <f>IF(COUNTIF(List!D$8:D$122,A115)&gt;=1,IF(INDEX(List!B$8:AA$122,MATCH(A115, List!D$8:D$122, 0),13)=0, "",INDEX(List!B$8:AA$122,MATCH(A115, List!D$8:D$122, 0),13)),"")</f>
        <v/>
      </c>
      <c r="O115" s="12" t="str">
        <f>IF(COUNTIF(List!D$8:D$122,A115)&gt;=1,IF(INDEX(List!B$8:AA$122,MATCH(A115, List!D$8:D$122, 0),14)=0, "",INDEX(List!B$8:AA$122,MATCH(A115, List!D$8:D$122, 0),14)),"")</f>
        <v/>
      </c>
      <c r="P115" s="12" t="str">
        <f>IF(COUNTIF(List!D$8:D$122,A115)&gt;=1,IF(INDEX(List!B$8:AA$122,MATCH(A115, List!D$8:D$122, 0),15)=0, "",INDEX(List!B$8:AA$122,MATCH(A115, List!D$8:D$122, 0),15)),"")</f>
        <v/>
      </c>
      <c r="Q115" s="12" t="str">
        <f>IF(COUNTIF(List!D$8:D$122,A115)&gt;=1,IF(INDEX(List!B$8:AA$122,MATCH(A115, List!D$8:D$122, 0),16)=0, "",INDEX(List!B$8:AA$122,MATCH(A115, List!D$8:D$122, 0),16)),"")</f>
        <v/>
      </c>
      <c r="R115" s="12" t="str">
        <f>IF(COUNTIF(List!D$8:D$122,A115)&gt;=1,IF(INDEX(List!B$8:AA$122,MATCH(A115, List!D$8:D$122, 0),17)=0, "",INDEX(List!B$8:AA$122,MATCH(A115, List!D$8:D$122, 0),17)),"")</f>
        <v/>
      </c>
      <c r="S115" s="12" t="str">
        <f>IF(COUNTIF(List!D$8:D$122,A115)&gt;=1,IF(INDEX(List!B$8:AA$122,MATCH(A115, List!D$8:D$122, 0),18)=0, "",INDEX(List!B$8:AA$122,MATCH(A115, List!D$8:D$122, 0),18)),"")</f>
        <v/>
      </c>
      <c r="T115" s="10" t="str">
        <f>IF(COUNTIF(List!D$8:D$122,A115)&gt;=1,IF(INDEX(List!B$8:AA$122,MATCH(A115, List!D$8:D$122, 0),19)=0, "",INDEX(List!B$8:AA$122,MATCH(A115, List!D$8:D$122, 0),19)),"")</f>
        <v/>
      </c>
      <c r="U115" s="26" t="str">
        <f>IF(COUNTIF(List!D$78:D$122,A115)&gt;=1,IF(INDEX(List!B$78:AA$122,MATCH(A115, List!D$78:D$122, 0),21)=0, "",INDEX(List!B$78:AA$122,MATCH(A115, List!D$78:D$122, 0),21)),"")</f>
        <v/>
      </c>
      <c r="V115" s="224" t="str">
        <f>IF(COUNTIF(List!D$78:D$122,A115)&gt;=1,IF(INDEX(List!B$78:AA$122,MATCH(A115, List!D$78:D$122, 0),22)=0, "",INDEX(List!B$78:AA$122,MATCH(A115, List!D$78:D$122, 0),22)),"")</f>
        <v/>
      </c>
      <c r="W115" s="11" t="str">
        <f>IF(COUNTIF(List!D$48:D$77,A115)&gt;=1,IF(INDEX(List!B$48:AA$77,MATCH(A115, List!D$48:D$77, 0),23)=0, "",INDEX(List!B$48:AA$77,MATCH(A115, List!D$48:D$77, 0),23)),"")</f>
        <v/>
      </c>
      <c r="X115" s="12" t="str">
        <f>IF(COUNTIF(List!D$48:D$77,A115)&gt;=1,IF(INDEX(List!B$48:AA$77,MATCH(A115, List!D$48:D$77, 0),24)=0, "",INDEX(List!B$48:AA$77,MATCH(A115, List!D$48:D$77, 0),24)),"")</f>
        <v/>
      </c>
      <c r="Y115" s="12" t="str">
        <f>IF(COUNTIF(List!D$48:D$77,A115)&gt;=1,IF(INDEX(List!B$48:AA$77,MATCH(A115, List!D$48:D$77, 0),25)=0, "",INDEX(List!B$48:AA$77,MATCH(A115, List!D$48:D$77, 0),25)),"")</f>
        <v/>
      </c>
      <c r="Z115" s="10" t="str">
        <f>IF(COUNTIF(List!D$48:D$77,A115)&gt;=1,IF(INDEX(List!B$48:AA$77,MATCH(A115, List!D$48:D$77, 0),26)=0, "",INDEX(List!B$48:AA$77,MATCH(A115, List!D$48:D$77, 0),26)),"")</f>
        <v/>
      </c>
    </row>
    <row r="116" spans="1:26" ht="13.9" customHeight="1" x14ac:dyDescent="0.25">
      <c r="A116" s="254">
        <v>113</v>
      </c>
      <c r="B116" s="25" t="str">
        <f t="shared" si="1"/>
        <v/>
      </c>
      <c r="C116" s="228" t="str">
        <f>IF(A116&lt;=MAX(List!D$8:D$122), 'Tab Sheet'!A116, "")</f>
        <v/>
      </c>
      <c r="D116" s="233" t="str">
        <f>IF(COUNTIF(List!D$8:D$122,A116)&gt;=1,INDEX(List!B$8:AA$122,MATCH(A116, List!D$8:D$122, 0),4),"")</f>
        <v/>
      </c>
      <c r="E116" s="43" t="str">
        <f>IF(COUNTIF(List!D$8:D$122,A116)&gt;=1,IF(INDEX(List!B$8:AA$122,MATCH(A116, List!D$8:D$122, 0),5)=0, "", INDEX(List!B$8:AA$122,MATCH(A116, List!D$8:D$122, 0),5)),"")</f>
        <v/>
      </c>
      <c r="F116" s="26" t="str">
        <f>IF(COUNTIF(List!D$8:D$122,A116)&gt;=1,IF(INDEX(List!B$8:AA$122,MATCH(A116, List!D$8:D$122, 0),6)=0, "",INDEX(List!B$8:AA$122,MATCH(A116, List!D$8:D$122, 0),6)),"")</f>
        <v/>
      </c>
      <c r="G116" s="223" t="str">
        <f>IF(COUNTIF(List!D$8:D$122,A116)&gt;=1,IF(INDEX(List!B$8:AA$122,MATCH(A116, List!D$8:D$122, 0),7)=0, "",INDEX(List!B$8:AA$122,MATCH(A116, List!D$8:D$122, 0),7)),"")</f>
        <v/>
      </c>
      <c r="H116" s="223" t="str">
        <f>IF(COUNTIF(List!D$8:D$122,A116)&gt;=1,IF(INDEX(List!B$8:AA$122,MATCH(A116, List!D$8:D$122, 0),8)=0, "",INDEX(List!B$8:AA$122,MATCH(A116, List!D$8:D$122, 0),8)),"")</f>
        <v/>
      </c>
      <c r="I116" s="223" t="str">
        <f>IF(COUNTIF(List!D$8:D$122,A116)&gt;=1,IF(INDEX(List!B$8:AA$122,MATCH(A116, List!D$8:D$122, 0),20)=0, "",INDEX(List!B$8:AA$122,MATCH(A116, List!D$8:D$122, 0),20)),"")</f>
        <v/>
      </c>
      <c r="J116" s="223" t="str">
        <f>IF(COUNTIF(List!D$8:D$122,A116)&gt;=1,IF(INDEX(List!B$8:AA$122,MATCH(A116, List!D$8:D$122, 0),9)=0, "",INDEX(List!B$8:AA$122,MATCH(A116, List!D$8:D$122, 0),9)),"")</f>
        <v/>
      </c>
      <c r="K116" s="223" t="str">
        <f>IF(COUNTIF(List!D$8:D$122,A116)&gt;=1,IF(INDEX(List!B$8:AA$122,MATCH(A116, List!D$8:D$122, 0),10)=0, "",INDEX(List!B$8:AA$122,MATCH(A116, List!D$8:D$122, 0),10)),"")</f>
        <v/>
      </c>
      <c r="L116" s="223" t="str">
        <f>IF(COUNTIF(List!D$8:D$122,A116)&gt;=1,IF(INDEX(List!B$8:AA$122,MATCH(A116, List!D$8:D$122, 0),11)=0, "",INDEX(List!B$8:AA$122,MATCH(A116, List!D$8:D$122, 0),11)),"")</f>
        <v/>
      </c>
      <c r="M116" s="224" t="str">
        <f>IF(COUNTIF(List!D$8:D$122,A116)&gt;=1,IF(INDEX(List!B$8:AA$122,MATCH(A116, List!D$8:D$122, 0),12)=0, "",INDEX(List!B$8:AA$122,MATCH(A116, List!D$8:D$122, 0),12)),"")</f>
        <v/>
      </c>
      <c r="N116" s="11" t="str">
        <f>IF(COUNTIF(List!D$8:D$122,A116)&gt;=1,IF(INDEX(List!B$8:AA$122,MATCH(A116, List!D$8:D$122, 0),13)=0, "",INDEX(List!B$8:AA$122,MATCH(A116, List!D$8:D$122, 0),13)),"")</f>
        <v/>
      </c>
      <c r="O116" s="12" t="str">
        <f>IF(COUNTIF(List!D$8:D$122,A116)&gt;=1,IF(INDEX(List!B$8:AA$122,MATCH(A116, List!D$8:D$122, 0),14)=0, "",INDEX(List!B$8:AA$122,MATCH(A116, List!D$8:D$122, 0),14)),"")</f>
        <v/>
      </c>
      <c r="P116" s="12" t="str">
        <f>IF(COUNTIF(List!D$8:D$122,A116)&gt;=1,IF(INDEX(List!B$8:AA$122,MATCH(A116, List!D$8:D$122, 0),15)=0, "",INDEX(List!B$8:AA$122,MATCH(A116, List!D$8:D$122, 0),15)),"")</f>
        <v/>
      </c>
      <c r="Q116" s="12" t="str">
        <f>IF(COUNTIF(List!D$8:D$122,A116)&gt;=1,IF(INDEX(List!B$8:AA$122,MATCH(A116, List!D$8:D$122, 0),16)=0, "",INDEX(List!B$8:AA$122,MATCH(A116, List!D$8:D$122, 0),16)),"")</f>
        <v/>
      </c>
      <c r="R116" s="12" t="str">
        <f>IF(COUNTIF(List!D$8:D$122,A116)&gt;=1,IF(INDEX(List!B$8:AA$122,MATCH(A116, List!D$8:D$122, 0),17)=0, "",INDEX(List!B$8:AA$122,MATCH(A116, List!D$8:D$122, 0),17)),"")</f>
        <v/>
      </c>
      <c r="S116" s="12" t="str">
        <f>IF(COUNTIF(List!D$8:D$122,A116)&gt;=1,IF(INDEX(List!B$8:AA$122,MATCH(A116, List!D$8:D$122, 0),18)=0, "",INDEX(List!B$8:AA$122,MATCH(A116, List!D$8:D$122, 0),18)),"")</f>
        <v/>
      </c>
      <c r="T116" s="10" t="str">
        <f>IF(COUNTIF(List!D$8:D$122,A116)&gt;=1,IF(INDEX(List!B$8:AA$122,MATCH(A116, List!D$8:D$122, 0),19)=0, "",INDEX(List!B$8:AA$122,MATCH(A116, List!D$8:D$122, 0),19)),"")</f>
        <v/>
      </c>
      <c r="U116" s="26" t="str">
        <f>IF(COUNTIF(List!D$78:D$122,A116)&gt;=1,IF(INDEX(List!B$78:AA$122,MATCH(A116, List!D$78:D$122, 0),21)=0, "",INDEX(List!B$78:AA$122,MATCH(A116, List!D$78:D$122, 0),21)),"")</f>
        <v/>
      </c>
      <c r="V116" s="224" t="str">
        <f>IF(COUNTIF(List!D$78:D$122,A116)&gt;=1,IF(INDEX(List!B$78:AA$122,MATCH(A116, List!D$78:D$122, 0),22)=0, "",INDEX(List!B$78:AA$122,MATCH(A116, List!D$78:D$122, 0),22)),"")</f>
        <v/>
      </c>
      <c r="W116" s="11" t="str">
        <f>IF(COUNTIF(List!D$48:D$77,A116)&gt;=1,IF(INDEX(List!B$48:AA$77,MATCH(A116, List!D$48:D$77, 0),23)=0, "",INDEX(List!B$48:AA$77,MATCH(A116, List!D$48:D$77, 0),23)),"")</f>
        <v/>
      </c>
      <c r="X116" s="12" t="str">
        <f>IF(COUNTIF(List!D$48:D$77,A116)&gt;=1,IF(INDEX(List!B$48:AA$77,MATCH(A116, List!D$48:D$77, 0),24)=0, "",INDEX(List!B$48:AA$77,MATCH(A116, List!D$48:D$77, 0),24)),"")</f>
        <v/>
      </c>
      <c r="Y116" s="12" t="str">
        <f>IF(COUNTIF(List!D$48:D$77,A116)&gt;=1,IF(INDEX(List!B$48:AA$77,MATCH(A116, List!D$48:D$77, 0),25)=0, "",INDEX(List!B$48:AA$77,MATCH(A116, List!D$48:D$77, 0),25)),"")</f>
        <v/>
      </c>
      <c r="Z116" s="10" t="str">
        <f>IF(COUNTIF(List!D$48:D$77,A116)&gt;=1,IF(INDEX(List!B$48:AA$77,MATCH(A116, List!D$48:D$77, 0),26)=0, "",INDEX(List!B$48:AA$77,MATCH(A116, List!D$48:D$77, 0),26)),"")</f>
        <v/>
      </c>
    </row>
    <row r="117" spans="1:26" ht="13.9" customHeight="1" x14ac:dyDescent="0.25">
      <c r="A117" s="254">
        <v>114</v>
      </c>
      <c r="B117" s="25" t="str">
        <f t="shared" si="1"/>
        <v/>
      </c>
      <c r="C117" s="228" t="str">
        <f>IF(A117&lt;=MAX(List!D$8:D$122), 'Tab Sheet'!A117, "")</f>
        <v/>
      </c>
      <c r="D117" s="233" t="str">
        <f>IF(COUNTIF(List!D$8:D$122,A117)&gt;=1,INDEX(List!B$8:AA$122,MATCH(A117, List!D$8:D$122, 0),4),"")</f>
        <v/>
      </c>
      <c r="E117" s="43" t="str">
        <f>IF(COUNTIF(List!D$8:D$122,A117)&gt;=1,IF(INDEX(List!B$8:AA$122,MATCH(A117, List!D$8:D$122, 0),5)=0, "", INDEX(List!B$8:AA$122,MATCH(A117, List!D$8:D$122, 0),5)),"")</f>
        <v/>
      </c>
      <c r="F117" s="26" t="str">
        <f>IF(COUNTIF(List!D$8:D$122,A117)&gt;=1,IF(INDEX(List!B$8:AA$122,MATCH(A117, List!D$8:D$122, 0),6)=0, "",INDEX(List!B$8:AA$122,MATCH(A117, List!D$8:D$122, 0),6)),"")</f>
        <v/>
      </c>
      <c r="G117" s="223" t="str">
        <f>IF(COUNTIF(List!D$8:D$122,A117)&gt;=1,IF(INDEX(List!B$8:AA$122,MATCH(A117, List!D$8:D$122, 0),7)=0, "",INDEX(List!B$8:AA$122,MATCH(A117, List!D$8:D$122, 0),7)),"")</f>
        <v/>
      </c>
      <c r="H117" s="223" t="str">
        <f>IF(COUNTIF(List!D$8:D$122,A117)&gt;=1,IF(INDEX(List!B$8:AA$122,MATCH(A117, List!D$8:D$122, 0),8)=0, "",INDEX(List!B$8:AA$122,MATCH(A117, List!D$8:D$122, 0),8)),"")</f>
        <v/>
      </c>
      <c r="I117" s="223" t="str">
        <f>IF(COUNTIF(List!D$8:D$122,A117)&gt;=1,IF(INDEX(List!B$8:AA$122,MATCH(A117, List!D$8:D$122, 0),20)=0, "",INDEX(List!B$8:AA$122,MATCH(A117, List!D$8:D$122, 0),20)),"")</f>
        <v/>
      </c>
      <c r="J117" s="223" t="str">
        <f>IF(COUNTIF(List!D$8:D$122,A117)&gt;=1,IF(INDEX(List!B$8:AA$122,MATCH(A117, List!D$8:D$122, 0),9)=0, "",INDEX(List!B$8:AA$122,MATCH(A117, List!D$8:D$122, 0),9)),"")</f>
        <v/>
      </c>
      <c r="K117" s="223" t="str">
        <f>IF(COUNTIF(List!D$8:D$122,A117)&gt;=1,IF(INDEX(List!B$8:AA$122,MATCH(A117, List!D$8:D$122, 0),10)=0, "",INDEX(List!B$8:AA$122,MATCH(A117, List!D$8:D$122, 0),10)),"")</f>
        <v/>
      </c>
      <c r="L117" s="223" t="str">
        <f>IF(COUNTIF(List!D$8:D$122,A117)&gt;=1,IF(INDEX(List!B$8:AA$122,MATCH(A117, List!D$8:D$122, 0),11)=0, "",INDEX(List!B$8:AA$122,MATCH(A117, List!D$8:D$122, 0),11)),"")</f>
        <v/>
      </c>
      <c r="M117" s="224" t="str">
        <f>IF(COUNTIF(List!D$8:D$122,A117)&gt;=1,IF(INDEX(List!B$8:AA$122,MATCH(A117, List!D$8:D$122, 0),12)=0, "",INDEX(List!B$8:AA$122,MATCH(A117, List!D$8:D$122, 0),12)),"")</f>
        <v/>
      </c>
      <c r="N117" s="11" t="str">
        <f>IF(COUNTIF(List!D$8:D$122,A117)&gt;=1,IF(INDEX(List!B$8:AA$122,MATCH(A117, List!D$8:D$122, 0),13)=0, "",INDEX(List!B$8:AA$122,MATCH(A117, List!D$8:D$122, 0),13)),"")</f>
        <v/>
      </c>
      <c r="O117" s="12" t="str">
        <f>IF(COUNTIF(List!D$8:D$122,A117)&gt;=1,IF(INDEX(List!B$8:AA$122,MATCH(A117, List!D$8:D$122, 0),14)=0, "",INDEX(List!B$8:AA$122,MATCH(A117, List!D$8:D$122, 0),14)),"")</f>
        <v/>
      </c>
      <c r="P117" s="12" t="str">
        <f>IF(COUNTIF(List!D$8:D$122,A117)&gt;=1,IF(INDEX(List!B$8:AA$122,MATCH(A117, List!D$8:D$122, 0),15)=0, "",INDEX(List!B$8:AA$122,MATCH(A117, List!D$8:D$122, 0),15)),"")</f>
        <v/>
      </c>
      <c r="Q117" s="12" t="str">
        <f>IF(COUNTIF(List!D$8:D$122,A117)&gt;=1,IF(INDEX(List!B$8:AA$122,MATCH(A117, List!D$8:D$122, 0),16)=0, "",INDEX(List!B$8:AA$122,MATCH(A117, List!D$8:D$122, 0),16)),"")</f>
        <v/>
      </c>
      <c r="R117" s="12" t="str">
        <f>IF(COUNTIF(List!D$8:D$122,A117)&gt;=1,IF(INDEX(List!B$8:AA$122,MATCH(A117, List!D$8:D$122, 0),17)=0, "",INDEX(List!B$8:AA$122,MATCH(A117, List!D$8:D$122, 0),17)),"")</f>
        <v/>
      </c>
      <c r="S117" s="12" t="str">
        <f>IF(COUNTIF(List!D$8:D$122,A117)&gt;=1,IF(INDEX(List!B$8:AA$122,MATCH(A117, List!D$8:D$122, 0),18)=0, "",INDEX(List!B$8:AA$122,MATCH(A117, List!D$8:D$122, 0),18)),"")</f>
        <v/>
      </c>
      <c r="T117" s="10" t="str">
        <f>IF(COUNTIF(List!D$8:D$122,A117)&gt;=1,IF(INDEX(List!B$8:AA$122,MATCH(A117, List!D$8:D$122, 0),19)=0, "",INDEX(List!B$8:AA$122,MATCH(A117, List!D$8:D$122, 0),19)),"")</f>
        <v/>
      </c>
      <c r="U117" s="26" t="str">
        <f>IF(COUNTIF(List!D$78:D$122,A117)&gt;=1,IF(INDEX(List!B$78:AA$122,MATCH(A117, List!D$78:D$122, 0),21)=0, "",INDEX(List!B$78:AA$122,MATCH(A117, List!D$78:D$122, 0),21)),"")</f>
        <v/>
      </c>
      <c r="V117" s="224" t="str">
        <f>IF(COUNTIF(List!D$78:D$122,A117)&gt;=1,IF(INDEX(List!B$78:AA$122,MATCH(A117, List!D$78:D$122, 0),22)=0, "",INDEX(List!B$78:AA$122,MATCH(A117, List!D$78:D$122, 0),22)),"")</f>
        <v/>
      </c>
      <c r="W117" s="11" t="str">
        <f>IF(COUNTIF(List!D$48:D$77,A117)&gt;=1,IF(INDEX(List!B$48:AA$77,MATCH(A117, List!D$48:D$77, 0),23)=0, "",INDEX(List!B$48:AA$77,MATCH(A117, List!D$48:D$77, 0),23)),"")</f>
        <v/>
      </c>
      <c r="X117" s="12" t="str">
        <f>IF(COUNTIF(List!D$48:D$77,A117)&gt;=1,IF(INDEX(List!B$48:AA$77,MATCH(A117, List!D$48:D$77, 0),24)=0, "",INDEX(List!B$48:AA$77,MATCH(A117, List!D$48:D$77, 0),24)),"")</f>
        <v/>
      </c>
      <c r="Y117" s="12" t="str">
        <f>IF(COUNTIF(List!D$48:D$77,A117)&gt;=1,IF(INDEX(List!B$48:AA$77,MATCH(A117, List!D$48:D$77, 0),25)=0, "",INDEX(List!B$48:AA$77,MATCH(A117, List!D$48:D$77, 0),25)),"")</f>
        <v/>
      </c>
      <c r="Z117" s="10" t="str">
        <f>IF(COUNTIF(List!D$48:D$77,A117)&gt;=1,IF(INDEX(List!B$48:AA$77,MATCH(A117, List!D$48:D$77, 0),26)=0, "",INDEX(List!B$48:AA$77,MATCH(A117, List!D$48:D$77, 0),26)),"")</f>
        <v/>
      </c>
    </row>
    <row r="118" spans="1:26" ht="13.9" customHeight="1" thickBot="1" x14ac:dyDescent="0.3">
      <c r="A118" s="244">
        <v>115</v>
      </c>
      <c r="B118" s="28" t="str">
        <f t="shared" si="1"/>
        <v/>
      </c>
      <c r="C118" s="230" t="str">
        <f>IF(A118&lt;=MAX(List!D$8:D$122), 'Tab Sheet'!A118, "")</f>
        <v/>
      </c>
      <c r="D118" s="234" t="str">
        <f>IF(COUNTIF(List!D$8:D$122,A118)&gt;=1,INDEX(List!B$8:AA$122,MATCH(A118, List!D$8:D$122, 0),4),"")</f>
        <v/>
      </c>
      <c r="E118" s="252" t="str">
        <f>IF(COUNTIF(List!D$8:D$122,A118)&gt;=1,IF(INDEX(List!B$8:AA$122,MATCH(A118, List!D$8:D$122, 0),5)=0, "", INDEX(List!B$8:AA$122,MATCH(A118, List!D$8:D$122, 0),5)),"")</f>
        <v/>
      </c>
      <c r="F118" s="29" t="str">
        <f>IF(COUNTIF(List!D$8:D$122,A118)&gt;=1,IF(INDEX(List!B$8:AA$122,MATCH(A118, List!D$8:D$122, 0),6)=0, "",INDEX(List!B$8:AA$122,MATCH(A118, List!D$8:D$122, 0),6)),"")</f>
        <v/>
      </c>
      <c r="G118" s="229" t="str">
        <f>IF(COUNTIF(List!D$8:D$122,A118)&gt;=1,IF(INDEX(List!B$8:AA$122,MATCH(A118, List!D$8:D$122, 0),7)=0, "",INDEX(List!B$8:AA$122,MATCH(A118, List!D$8:D$122, 0),7)),"")</f>
        <v/>
      </c>
      <c r="H118" s="229" t="str">
        <f>IF(COUNTIF(List!D$8:D$122,A118)&gt;=1,IF(INDEX(List!B$8:AA$122,MATCH(A118, List!D$8:D$122, 0),8)=0, "",INDEX(List!B$8:AA$122,MATCH(A118, List!D$8:D$122, 0),8)),"")</f>
        <v/>
      </c>
      <c r="I118" s="229" t="str">
        <f>IF(COUNTIF(List!D$8:D$122,A118)&gt;=1,IF(INDEX(List!B$8:AA$122,MATCH(A118, List!D$8:D$122, 0),20)=0, "",INDEX(List!B$8:AA$122,MATCH(A118, List!D$8:D$122, 0),20)),"")</f>
        <v/>
      </c>
      <c r="J118" s="229" t="str">
        <f>IF(COUNTIF(List!D$8:D$122,A118)&gt;=1,IF(INDEX(List!B$8:AA$122,MATCH(A118, List!D$8:D$122, 0),9)=0, "",INDEX(List!B$8:AA$122,MATCH(A118, List!D$8:D$122, 0),9)),"")</f>
        <v/>
      </c>
      <c r="K118" s="229" t="str">
        <f>IF(COUNTIF(List!D$8:D$122,A118)&gt;=1,IF(INDEX(List!B$8:AA$122,MATCH(A118, List!D$8:D$122, 0),10)=0, "",INDEX(List!B$8:AA$122,MATCH(A118, List!D$8:D$122, 0),10)),"")</f>
        <v/>
      </c>
      <c r="L118" s="229" t="str">
        <f>IF(COUNTIF(List!D$8:D$122,A118)&gt;=1,IF(INDEX(List!B$8:AA$122,MATCH(A118, List!D$8:D$122, 0),11)=0, "",INDEX(List!B$8:AA$122,MATCH(A118, List!D$8:D$122, 0),11)),"")</f>
        <v/>
      </c>
      <c r="M118" s="231" t="str">
        <f>IF(COUNTIF(List!D$8:D$122,A118)&gt;=1,IF(INDEX(List!B$8:AA$122,MATCH(A118, List!D$8:D$122, 0),12)=0, "",INDEX(List!B$8:AA$122,MATCH(A118, List!D$8:D$122, 0),12)),"")</f>
        <v/>
      </c>
      <c r="N118" s="250" t="str">
        <f>IF(COUNTIF(List!D$8:D$122,A118)&gt;=1,IF(INDEX(List!B$8:AA$122,MATCH(A118, List!D$8:D$122, 0),13)=0, "",INDEX(List!B$8:AA$122,MATCH(A118, List!D$8:D$122, 0),13)),"")</f>
        <v/>
      </c>
      <c r="O118" s="251" t="str">
        <f>IF(COUNTIF(List!D$8:D$122,A118)&gt;=1,IF(INDEX(List!B$8:AA$122,MATCH(A118, List!D$8:D$122, 0),14)=0, "",INDEX(List!B$8:AA$122,MATCH(A118, List!D$8:D$122, 0),14)),"")</f>
        <v/>
      </c>
      <c r="P118" s="251" t="str">
        <f>IF(COUNTIF(List!D$8:D$122,A118)&gt;=1,IF(INDEX(List!B$8:AA$122,MATCH(A118, List!D$8:D$122, 0),15)=0, "",INDEX(List!B$8:AA$122,MATCH(A118, List!D$8:D$122, 0),15)),"")</f>
        <v/>
      </c>
      <c r="Q118" s="251" t="str">
        <f>IF(COUNTIF(List!D$8:D$122,A118)&gt;=1,IF(INDEX(List!B$8:AA$122,MATCH(A118, List!D$8:D$122, 0),16)=0, "",INDEX(List!B$8:AA$122,MATCH(A118, List!D$8:D$122, 0),16)),"")</f>
        <v/>
      </c>
      <c r="R118" s="251" t="str">
        <f>IF(COUNTIF(List!D$8:D$122,A118)&gt;=1,IF(INDEX(List!B$8:AA$122,MATCH(A118, List!D$8:D$122, 0),17)=0, "",INDEX(List!B$8:AA$122,MATCH(A118, List!D$8:D$122, 0),17)),"")</f>
        <v/>
      </c>
      <c r="S118" s="251" t="str">
        <f>IF(COUNTIF(List!D$8:D$122,A118)&gt;=1,IF(INDEX(List!B$8:AA$122,MATCH(A118, List!D$8:D$122, 0),18)=0, "",INDEX(List!B$8:AA$122,MATCH(A118, List!D$8:D$122, 0),18)),"")</f>
        <v/>
      </c>
      <c r="T118" s="97" t="str">
        <f>IF(COUNTIF(List!D$8:D$122,A118)&gt;=1,IF(INDEX(List!B$8:AA$122,MATCH(A118, List!D$8:D$122, 0),19)=0, "",INDEX(List!B$8:AA$122,MATCH(A118, List!D$8:D$122, 0),19)),"")</f>
        <v/>
      </c>
      <c r="U118" s="29" t="str">
        <f>IF(COUNTIF(List!D$78:D$122,A118)&gt;=1,IF(INDEX(List!B$78:AA$122,MATCH(A118, List!D$78:D$122, 0),21)=0, "",INDEX(List!B$78:AA$122,MATCH(A118, List!D$78:D$122, 0),21)),"")</f>
        <v/>
      </c>
      <c r="V118" s="231" t="str">
        <f>IF(COUNTIF(List!D$78:D$122,A118)&gt;=1,IF(INDEX(List!B$78:AA$122,MATCH(A118, List!D$78:D$122, 0),22)=0, "",INDEX(List!B$78:AA$122,MATCH(A118, List!D$78:D$122, 0),22)),"")</f>
        <v/>
      </c>
      <c r="W118" s="250" t="str">
        <f>IF(COUNTIF(List!D$48:D$77,A118)&gt;=1,IF(INDEX(List!B$48:AA$77,MATCH(A118, List!D$48:D$77, 0),23)=0, "",INDEX(List!B$48:AA$77,MATCH(A118, List!D$48:D$77, 0),23)),"")</f>
        <v/>
      </c>
      <c r="X118" s="251" t="str">
        <f>IF(COUNTIF(List!D$48:D$77,A118)&gt;=1,IF(INDEX(List!B$48:AA$77,MATCH(A118, List!D$48:D$77, 0),24)=0, "",INDEX(List!B$48:AA$77,MATCH(A118, List!D$48:D$77, 0),24)),"")</f>
        <v/>
      </c>
      <c r="Y118" s="251" t="str">
        <f>IF(COUNTIF(List!D$48:D$77,A118)&gt;=1,IF(INDEX(List!B$48:AA$77,MATCH(A118, List!D$48:D$77, 0),25)=0, "",INDEX(List!B$48:AA$77,MATCH(A118, List!D$48:D$77, 0),25)),"")</f>
        <v/>
      </c>
      <c r="Z118" s="97" t="str">
        <f>IF(COUNTIF(List!D$48:D$77,A118)&gt;=1,IF(INDEX(List!B$48:AA$77,MATCH(A118, List!D$48:D$77, 0),26)=0, "",INDEX(List!B$48:AA$77,MATCH(A118, List!D$48:D$77, 0),26)),"")</f>
        <v/>
      </c>
    </row>
  </sheetData>
  <mergeCells count="10">
    <mergeCell ref="U2:Z2"/>
    <mergeCell ref="X1:Z1"/>
    <mergeCell ref="A1:C1"/>
    <mergeCell ref="D1:W1"/>
    <mergeCell ref="A2:A3"/>
    <mergeCell ref="B2:C3"/>
    <mergeCell ref="D2:D3"/>
    <mergeCell ref="E2:E3"/>
    <mergeCell ref="F2:M2"/>
    <mergeCell ref="N2:T2"/>
  </mergeCells>
  <pageMargins left="0.5" right="0.5" top="0.5" bottom="0.5" header="0" footer="0"/>
  <pageSetup scale="91" fitToHeight="0" orientation="landscape" horizontalDpi="1200" verticalDpi="1200" r:id="rId1"/>
  <rowBreaks count="2" manualBreakCount="2">
    <brk id="42" max="25" man="1"/>
    <brk id="81"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Entry Form</vt:lpstr>
      <vt:lpstr>List</vt:lpstr>
      <vt:lpstr>Receipt</vt:lpstr>
      <vt:lpstr>Receipt-ICR Copy</vt:lpstr>
      <vt:lpstr>Drops</vt:lpstr>
      <vt:lpstr>IE Sheet</vt:lpstr>
      <vt:lpstr>Debate Sheet</vt:lpstr>
      <vt:lpstr>Tab Sheet</vt:lpstr>
      <vt:lpstr>'Debate Sheet'!Print_Area</vt:lpstr>
      <vt:lpstr>Drops!Print_Area</vt:lpstr>
      <vt:lpstr>'Entry Form'!Print_Area</vt:lpstr>
      <vt:lpstr>'IE Sheet'!Print_Area</vt:lpstr>
      <vt:lpstr>Receipt!Print_Area</vt:lpstr>
      <vt:lpstr>'Receipt-ICR Copy'!Print_Area</vt:lpstr>
      <vt:lpstr>'Tab Sheet'!Print_Area</vt:lpstr>
      <vt:lpstr>SchoolCode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2015-07-01T03:48:25Z</dcterms:modified>
</cp:coreProperties>
</file>